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45" windowWidth="17235" windowHeight="9270" tabRatio="984" activeTab="1"/>
  </bookViews>
  <sheets>
    <sheet name="แบบ ผ.07บัญชีสรุปรวม" sheetId="68" r:id="rId1"/>
    <sheet name="แบบ ผ.01 ย1 เคหะชุมชน" sheetId="35" r:id="rId2"/>
    <sheet name="ย1 เคหะชุมชน (2)" sheetId="36" r:id="rId3"/>
    <sheet name="ย1 เคหะชุมชน (3)" sheetId="37" r:id="rId4"/>
    <sheet name="ย1 เคหะชุมชน (4)" sheetId="38" r:id="rId5"/>
    <sheet name="ย1 เคหะชุมชน (5)" sheetId="39" r:id="rId6"/>
    <sheet name="ย1 เคหะชุมชน (6) " sheetId="82" r:id="rId7"/>
    <sheet name="ย1 เคหะชุมชน (7)" sheetId="41" r:id="rId8"/>
    <sheet name="ย1 เคหะชุมชน (8)" sheetId="42" r:id="rId9"/>
    <sheet name="ย1 เคหะชุมชน (9)" sheetId="69" r:id="rId10"/>
    <sheet name="ย1 เคหะชุมชน (10)" sheetId="70" r:id="rId11"/>
    <sheet name="ย1 เคหะชุมชน (11)" sheetId="77" r:id="rId12"/>
    <sheet name="ย1 เคหะชุมชน (12)" sheetId="47" r:id="rId13"/>
    <sheet name="ย1 เคหะชุมชน (13)" sheetId="48" r:id="rId14"/>
    <sheet name="ย1 เคหะชุมชน  (14)" sheetId="65" r:id="rId15"/>
    <sheet name="ย1 เคหะชุมชน(15)" sheetId="84" r:id="rId16"/>
    <sheet name="ย2 ผ.การศึกษา" sheetId="52" r:id="rId17"/>
    <sheet name="ย2 ผ.ศาสนาวัฒนธรรม" sheetId="85" r:id="rId18"/>
    <sheet name="ย3 ผ.การเกษตร" sheetId="76" r:id="rId19"/>
    <sheet name="ย3 ผ.สร้างความเข้มแข็ง" sheetId="55" r:id="rId20"/>
    <sheet name="ย4 ผ.สังคมสงเคราะห์" sheetId="56" r:id="rId21"/>
    <sheet name="ย4 ผ.สร้างความเข้มแข็งชุมชน" sheetId="87" r:id="rId22"/>
    <sheet name="ย4 ผ.งบกลาง" sheetId="96" r:id="rId23"/>
    <sheet name="ย4 ผ.ศาสนาวัฒนธรรม" sheetId="57" r:id="rId24"/>
    <sheet name="ย4 ผ.รักษาความสงบ" sheetId="66" r:id="rId25"/>
    <sheet name="ย5 ผ.สาธารณสุข" sheetId="58" r:id="rId26"/>
    <sheet name="ยุ6 ผ.บริหารงานทั่วไป" sheetId="60" r:id="rId27"/>
    <sheet name="ยุ7 ผ.เกษตร" sheetId="63" r:id="rId28"/>
    <sheet name="แบบ ผ.02 ย.1 ผ.เคหะและชุมชน" sheetId="94" r:id="rId29"/>
    <sheet name="แบบ ผ.02 ย.2 ผ.การศึกษา" sheetId="98" r:id="rId30"/>
    <sheet name="แบบ ผ.02 ย.2 ผ.ศาสนาวัฒนธรรม" sheetId="97" r:id="rId31"/>
    <sheet name="แบบ ผ.02 ย.4 ผ.รักษาความสงบ" sheetId="99" r:id="rId32"/>
    <sheet name="แบบ ผ.02 ย.6 ผ.บริหารงานทั่วไป" sheetId="89" r:id="rId33"/>
    <sheet name="แบบ ผ.03 ประสาน อบจ." sheetId="90" r:id="rId34"/>
    <sheet name="แบบ ผ.05 ประสาน จังหวัด" sheetId="91" r:id="rId35"/>
    <sheet name="แบบ ผ.06 ย.4 ไม่ใช้งบประมาณ" sheetId="95" r:id="rId36"/>
    <sheet name="แบบ ผ.06 ย.5 ไม่ใช้งบประมาณ" sheetId="92" r:id="rId37"/>
    <sheet name="แบบ ผ.08 บัญชีครุภัณฑ์)" sheetId="93" r:id="rId38"/>
  </sheets>
  <definedNames>
    <definedName name="_xlnm.Print_Titles" localSheetId="1">'แบบ ผ.01 ย1 เคหะชุมชน'!$10:$12</definedName>
    <definedName name="_xlnm.Print_Titles" localSheetId="28">'แบบ ผ.02 ย.1 ผ.เคหะและชุมชน'!$9:$11</definedName>
    <definedName name="_xlnm.Print_Titles" localSheetId="29">'แบบ ผ.02 ย.2 ผ.การศึกษา'!$5:$7</definedName>
    <definedName name="_xlnm.Print_Titles" localSheetId="30">'แบบ ผ.02 ย.2 ผ.ศาสนาวัฒนธรรม'!$5:$7</definedName>
    <definedName name="_xlnm.Print_Titles" localSheetId="31">'แบบ ผ.02 ย.4 ผ.รักษาความสงบ'!$5:$7</definedName>
    <definedName name="_xlnm.Print_Titles" localSheetId="32">'แบบ ผ.02 ย.6 ผ.บริหารงานทั่วไป'!$5:$7</definedName>
    <definedName name="_xlnm.Print_Titles" localSheetId="33">'แบบ ผ.03 ประสาน อบจ.'!#REF!</definedName>
    <definedName name="_xlnm.Print_Titles" localSheetId="34">'แบบ ผ.05 ประสาน จังหวัด'!$9:$11</definedName>
    <definedName name="_xlnm.Print_Titles" localSheetId="35">'แบบ ผ.06 ย.4 ไม่ใช้งบประมาณ'!$9:$11</definedName>
    <definedName name="_xlnm.Print_Titles" localSheetId="36">'แบบ ผ.06 ย.5 ไม่ใช้งบประมาณ'!$5:$7</definedName>
    <definedName name="_xlnm.Print_Titles" localSheetId="0">'แบบ ผ.07บัญชีสรุปรวม'!$5:$7</definedName>
    <definedName name="_xlnm.Print_Titles" localSheetId="37">'แบบ ผ.08 บัญชีครุภัณฑ์)'!$5:$7</definedName>
    <definedName name="_xlnm.Print_Titles" localSheetId="14">'ย1 เคหะชุมชน  (14)'!#REF!</definedName>
    <definedName name="_xlnm.Print_Titles" localSheetId="10">'ย1 เคหะชุมชน (10)'!$2:$4</definedName>
    <definedName name="_xlnm.Print_Titles" localSheetId="11">'ย1 เคหะชุมชน (11)'!$2:$4</definedName>
    <definedName name="_xlnm.Print_Titles" localSheetId="12">'ย1 เคหะชุมชน (12)'!$2:$4</definedName>
    <definedName name="_xlnm.Print_Titles" localSheetId="2">'ย1 เคหะชุมชน (2)'!$2:$4</definedName>
    <definedName name="_xlnm.Print_Titles" localSheetId="3">'ย1 เคหะชุมชน (3)'!$2:$4</definedName>
    <definedName name="_xlnm.Print_Titles" localSheetId="4">'ย1 เคหะชุมชน (4)'!$2:$4</definedName>
    <definedName name="_xlnm.Print_Titles" localSheetId="5">'ย1 เคหะชุมชน (5)'!$2:$4</definedName>
    <definedName name="_xlnm.Print_Titles" localSheetId="6">'ย1 เคหะชุมชน (6) '!$2:$4</definedName>
    <definedName name="_xlnm.Print_Titles" localSheetId="7">'ย1 เคหะชุมชน (7)'!$2:$4</definedName>
    <definedName name="_xlnm.Print_Titles" localSheetId="8">'ย1 เคหะชุมชน (8)'!$2:$4</definedName>
    <definedName name="_xlnm.Print_Titles" localSheetId="9">'ย1 เคหะชุมชน (9)'!$2:$4</definedName>
    <definedName name="_xlnm.Print_Titles" localSheetId="15">'ย1 เคหะชุมชน(15)'!$2:$4</definedName>
    <definedName name="_xlnm.Print_Titles" localSheetId="16">'ย2 ผ.การศึกษา'!$5:$7</definedName>
    <definedName name="_xlnm.Print_Titles" localSheetId="17">'ย2 ผ.ศาสนาวัฒนธรรม'!$5:$7</definedName>
    <definedName name="_xlnm.Print_Titles" localSheetId="18">'ย3 ผ.การเกษตร'!$5:$7</definedName>
    <definedName name="_xlnm.Print_Titles" localSheetId="19">'ย3 ผ.สร้างความเข้มแข็ง'!$5:$7</definedName>
    <definedName name="_xlnm.Print_Titles" localSheetId="22">'ย4 ผ.งบกลาง'!$5:$7</definedName>
    <definedName name="_xlnm.Print_Titles" localSheetId="24">'ย4 ผ.รักษาความสงบ'!$5:$7</definedName>
    <definedName name="_xlnm.Print_Titles" localSheetId="23">'ย4 ผ.ศาสนาวัฒนธรรม'!$5:$7</definedName>
    <definedName name="_xlnm.Print_Titles" localSheetId="21">'ย4 ผ.สร้างความเข้มแข็งชุมชน'!$5:$7</definedName>
    <definedName name="_xlnm.Print_Titles" localSheetId="20">'ย4 ผ.สังคมสงเคราะห์'!$5:$7</definedName>
    <definedName name="_xlnm.Print_Titles" localSheetId="25">'ย5 ผ.สาธารณสุข'!$5:$7</definedName>
    <definedName name="_xlnm.Print_Titles" localSheetId="26">'ยุ6 ผ.บริหารงานทั่วไป'!$5:$7</definedName>
    <definedName name="_xlnm.Print_Titles" localSheetId="27">'ยุ7 ผ.เกษตร'!$5:$7</definedName>
  </definedNames>
  <calcPr calcId="124519" calcMode="manual"/>
</workbook>
</file>

<file path=xl/calcChain.xml><?xml version="1.0" encoding="utf-8"?>
<calcChain xmlns="http://schemas.openxmlformats.org/spreadsheetml/2006/main">
  <c r="G9" i="68"/>
  <c r="G10" s="1"/>
  <c r="G35" s="1"/>
  <c r="I10"/>
  <c r="I35" s="1"/>
  <c r="C10"/>
  <c r="C35" s="1"/>
  <c r="C9"/>
  <c r="K9" s="1"/>
  <c r="G8" i="47"/>
  <c r="H8"/>
  <c r="E8"/>
  <c r="F8" s="1"/>
  <c r="F41" i="41"/>
  <c r="G41"/>
  <c r="H41"/>
  <c r="E41"/>
  <c r="F22" i="36"/>
  <c r="G22"/>
  <c r="H22"/>
  <c r="F55" i="35"/>
  <c r="G55"/>
  <c r="H55"/>
  <c r="E55"/>
  <c r="H8" i="84"/>
  <c r="G8"/>
  <c r="F8"/>
  <c r="E8"/>
  <c r="G8" i="48"/>
  <c r="F8"/>
  <c r="H12" i="77"/>
  <c r="G12"/>
  <c r="F12"/>
  <c r="E12"/>
  <c r="H23" i="70"/>
  <c r="G23"/>
  <c r="F23"/>
  <c r="E23"/>
  <c r="H17" i="69"/>
  <c r="G17"/>
  <c r="F17"/>
  <c r="E17"/>
  <c r="H15" i="42"/>
  <c r="G15"/>
  <c r="F15"/>
  <c r="E15"/>
  <c r="H17" i="82"/>
  <c r="G17"/>
  <c r="F17"/>
  <c r="E17"/>
  <c r="H11" i="39"/>
  <c r="G11"/>
  <c r="F11"/>
  <c r="E11"/>
  <c r="H10" i="38"/>
  <c r="G10"/>
  <c r="F10"/>
  <c r="E10"/>
  <c r="H14" i="37"/>
  <c r="G14"/>
  <c r="F14"/>
  <c r="E14"/>
  <c r="E22" i="36"/>
  <c r="I9" i="68"/>
  <c r="E9"/>
  <c r="H23" i="85"/>
  <c r="I13" i="68" s="1"/>
  <c r="G23" i="85"/>
  <c r="G13" i="68" s="1"/>
  <c r="F23" i="85"/>
  <c r="E13" i="68" s="1"/>
  <c r="E23" i="85"/>
  <c r="C13" i="68" s="1"/>
  <c r="K13" s="1"/>
  <c r="H35" i="52"/>
  <c r="I12" i="68" s="1"/>
  <c r="I14" s="1"/>
  <c r="G35" i="52"/>
  <c r="G12" i="68" s="1"/>
  <c r="G14" s="1"/>
  <c r="F35" i="52"/>
  <c r="E12" i="68" s="1"/>
  <c r="E14" s="1"/>
  <c r="E35" i="52"/>
  <c r="C12" i="68" s="1"/>
  <c r="I17"/>
  <c r="G17"/>
  <c r="E17"/>
  <c r="C17"/>
  <c r="K17" s="1"/>
  <c r="F41" i="76"/>
  <c r="E16" i="68" s="1"/>
  <c r="E18" s="1"/>
  <c r="G41" i="76"/>
  <c r="G16" i="68" s="1"/>
  <c r="G18" s="1"/>
  <c r="H41" i="76"/>
  <c r="I16" i="68" s="1"/>
  <c r="I18" s="1"/>
  <c r="E41" i="76"/>
  <c r="C16" i="68" s="1"/>
  <c r="F12" i="96"/>
  <c r="E24" i="68" s="1"/>
  <c r="G12" i="96"/>
  <c r="G24" i="68" s="1"/>
  <c r="H12" i="96"/>
  <c r="I24" i="68" s="1"/>
  <c r="E12" i="96"/>
  <c r="C24" i="68" s="1"/>
  <c r="K24" s="1"/>
  <c r="F25" i="66"/>
  <c r="E23" i="68" s="1"/>
  <c r="G25" i="66"/>
  <c r="G23" i="68" s="1"/>
  <c r="H25" i="66"/>
  <c r="I23" i="68" s="1"/>
  <c r="E25" i="66"/>
  <c r="C23" i="68" s="1"/>
  <c r="K23" s="1"/>
  <c r="I20"/>
  <c r="G20"/>
  <c r="F23" i="57"/>
  <c r="E22" i="68" s="1"/>
  <c r="G23" i="57"/>
  <c r="G22" i="68" s="1"/>
  <c r="H23" i="57"/>
  <c r="I22" i="68" s="1"/>
  <c r="E23" i="57"/>
  <c r="C22" i="68" s="1"/>
  <c r="J22"/>
  <c r="J21"/>
  <c r="F9"/>
  <c r="D9"/>
  <c r="D10" s="1"/>
  <c r="B9"/>
  <c r="B10" s="1"/>
  <c r="B35" s="1"/>
  <c r="F17" i="55"/>
  <c r="G21" i="68" s="1"/>
  <c r="G17" i="55"/>
  <c r="I21" i="68" s="1"/>
  <c r="H17" i="55"/>
  <c r="E17"/>
  <c r="C21" i="68" s="1"/>
  <c r="F10" i="56"/>
  <c r="G10"/>
  <c r="H10"/>
  <c r="E20" i="68" s="1"/>
  <c r="E10" i="56"/>
  <c r="C20" i="68" s="1"/>
  <c r="F35" i="58"/>
  <c r="E27" i="68" s="1"/>
  <c r="E28" s="1"/>
  <c r="G35" i="58"/>
  <c r="G27" i="68" s="1"/>
  <c r="G28" s="1"/>
  <c r="H35" i="58"/>
  <c r="I27" i="68" s="1"/>
  <c r="I28" s="1"/>
  <c r="E35" i="58"/>
  <c r="C27" i="68" s="1"/>
  <c r="G24" i="60"/>
  <c r="G30" i="68" s="1"/>
  <c r="G31" s="1"/>
  <c r="H24" i="60"/>
  <c r="I30" i="68" s="1"/>
  <c r="I31" s="1"/>
  <c r="F24" i="60"/>
  <c r="E30" i="68" s="1"/>
  <c r="E31" s="1"/>
  <c r="E24" i="60"/>
  <c r="C30" i="68" s="1"/>
  <c r="F17" i="63"/>
  <c r="E33" i="68" s="1"/>
  <c r="E34" s="1"/>
  <c r="G17" i="63"/>
  <c r="G33" i="68" s="1"/>
  <c r="G34" s="1"/>
  <c r="H17" i="63"/>
  <c r="I33" i="68" s="1"/>
  <c r="I34" s="1"/>
  <c r="E17" i="63"/>
  <c r="C33" i="68" s="1"/>
  <c r="F34"/>
  <c r="H31"/>
  <c r="F31"/>
  <c r="D31"/>
  <c r="B31"/>
  <c r="J30"/>
  <c r="J31" s="1"/>
  <c r="J28"/>
  <c r="H28"/>
  <c r="F28"/>
  <c r="D28"/>
  <c r="B28"/>
  <c r="H25"/>
  <c r="D25"/>
  <c r="B25"/>
  <c r="F25"/>
  <c r="J23"/>
  <c r="J24"/>
  <c r="J20"/>
  <c r="J16"/>
  <c r="J18" s="1"/>
  <c r="H18"/>
  <c r="F18"/>
  <c r="D18"/>
  <c r="B18"/>
  <c r="J17"/>
  <c r="H14"/>
  <c r="F14"/>
  <c r="D14"/>
  <c r="B14"/>
  <c r="J13"/>
  <c r="J12"/>
  <c r="H10"/>
  <c r="H35" s="1"/>
  <c r="J33"/>
  <c r="J34" s="1"/>
  <c r="H34"/>
  <c r="D34"/>
  <c r="B34"/>
  <c r="K10" l="1"/>
  <c r="K35"/>
  <c r="J14"/>
  <c r="J9"/>
  <c r="E10"/>
  <c r="C14"/>
  <c r="K12"/>
  <c r="K14" s="1"/>
  <c r="C18"/>
  <c r="K16"/>
  <c r="K18" s="1"/>
  <c r="C25"/>
  <c r="K22"/>
  <c r="I25"/>
  <c r="G25"/>
  <c r="K20"/>
  <c r="D35"/>
  <c r="F35"/>
  <c r="J25"/>
  <c r="E21"/>
  <c r="E25" s="1"/>
  <c r="K33"/>
  <c r="C34"/>
  <c r="K34" s="1"/>
  <c r="K30"/>
  <c r="K31" s="1"/>
  <c r="C31"/>
  <c r="K27"/>
  <c r="K28" s="1"/>
  <c r="C28"/>
  <c r="J10"/>
  <c r="J35" s="1"/>
  <c r="K21" l="1"/>
  <c r="E35"/>
  <c r="K25"/>
</calcChain>
</file>

<file path=xl/sharedStrings.xml><?xml version="1.0" encoding="utf-8"?>
<sst xmlns="http://schemas.openxmlformats.org/spreadsheetml/2006/main" count="3470" uniqueCount="1139">
  <si>
    <t>เกิดความสัมพันธ์อันดีระหว่างเด็กปฐม,ผู้ปกครอง ชุมชน</t>
  </si>
  <si>
    <t>โรงเรียนบ้านบ่อมอง,สำนักปลัด</t>
  </si>
  <si>
    <t>หมู่ที่ 1-14  เกษตรกร100</t>
  </si>
  <si>
    <t>เกษตรกรได้รับเมล็ดพันธุ์ข้าวที่ดี</t>
  </si>
  <si>
    <t>อบต.สนง.เกษตรอำเภอทุ่งสง</t>
  </si>
  <si>
    <t>เกษตรกรได้รับเมล็ดพันธุ์ผักที่ดี</t>
  </si>
  <si>
    <t>เกษตรกรได้รับเมล็ดพันธุ์พืชที่ดี</t>
  </si>
  <si>
    <t>เพื่อเพิ่มความรู้ในการใช้สารชีวภาพแก่เกษตรกร</t>
  </si>
  <si>
    <t>เกษตรกรสามารถใช้สารชีวภาพป้องกันกำจัดโรคและแมลงได้เป็นอย่างดี</t>
  </si>
  <si>
    <t>โครงการส่งเสริมการผลิตปุ๋ยอินทรีย์ชีวภาพ</t>
  </si>
  <si>
    <t>เพื่อเพิ่มความรู้การผลิตปุ๋ยอินทรีย์ชีวภาพแก่เกษตรกร</t>
  </si>
  <si>
    <t>เกษตรกรสามารถผลิตปุ๋ยอินทรีย์ชีวภาพใช้เองได้เป็นอย่างดี</t>
  </si>
  <si>
    <t>เพื่อรณรงค์ให้เกษตรกรดำรงชีพแบบเศรษฐกิจพอเพียง</t>
  </si>
  <si>
    <t>เกษตรกรมีความเป็นอยู่ที่ดีขึ้น รับประทานพืชผักปลอดสารพิษ</t>
  </si>
  <si>
    <t>ปี 2561</t>
  </si>
  <si>
    <t>เพื่อเชื่อมโยงความสัมพันธ์ในครอบครัวป้องกันยาเสพติด</t>
  </si>
  <si>
    <t>ผู้เข้าร่วมกิจกรรมกับครอบครัวห่างไกลยาเสพติด</t>
  </si>
  <si>
    <t>โครงการปฏิบัติการต่อสู่เพื่อเอาชนะยาเสพติดภายในตำบลนาไม้ไผ่ของอำเภอ/ตำบล</t>
  </si>
  <si>
    <t>โครงการอบรมอาสาสมัครจราจร</t>
  </si>
  <si>
    <t>โครงการป้องกันและลดอุบัติเหตุช่วงเทศกาลต่างๆ</t>
  </si>
  <si>
    <t>เพื่อป้องกันและลดการเกิดอุบัติเหตุในช่วงเทศกาลต่างๆ</t>
  </si>
  <si>
    <t>สถิติการเกิดอุบัติเหตุในชุมชนลดลง</t>
  </si>
  <si>
    <t>โครงการติดตั้งป้ายและสัญญาณเตือนภัยในการใช้รถใช้ถนน</t>
  </si>
  <si>
    <t>โครงการอบรมเครือข่ายป้องกันและเฝ้าระวังยาเสพติด</t>
  </si>
  <si>
    <t>โครงการจัดเวทีประชาคมรับฟังความคิดเห็น</t>
  </si>
  <si>
    <t>เพื่อรับฟังความคิดเห็นและแสดงผลงานที่ผ่านมา</t>
  </si>
  <si>
    <t>สามารถนำแผนไปสู่การพัฒนาได้อย่างถูกขั้นตอน</t>
  </si>
  <si>
    <t>เพื่อป้องกันและลดการเกิดอุบัติเหตุทางถนน</t>
  </si>
  <si>
    <t>อุดหนุนองค์กรปกครองส่วนท้องถิ่นส่วนราชการและรัฐวิสาหกิจตามหนังสือสั่งการต่างๆ</t>
  </si>
  <si>
    <t>เพื่อมีส่วนร่วมในการสนับสนุนโครงการภายนอกเชิงบูรณาการ</t>
  </si>
  <si>
    <t>อปท./ราชการ/รัฐวิสาหกิจ</t>
  </si>
  <si>
    <t>ประชาชนได้รับประโยชน์จากการขับเคลื่อนโครงการต่างๆ</t>
  </si>
  <si>
    <t>โครงการอบรมอาสาสมัครควบคุมไฟป่าเพื่อสร้างเครือข่ายแบบมีส่วนร่วม</t>
  </si>
  <si>
    <t>โครงการปราบปรามยาเสพติดด้วยวัสดุวิทยาศาสตร์</t>
  </si>
  <si>
    <t>เพื่อป้องกันอุบัติเหตุและการก่ออาชญากรรมอันเนื่องมาจากการใช้สารเสพติด</t>
  </si>
  <si>
    <t>ลดปัญหาอุบัติเหตุและการก่ออาชญากรรมอันเนื่องมาจากการใช้สารเสพติด</t>
  </si>
  <si>
    <t>โครงการรักษาความปลอดภัยหมู่บ้าน</t>
  </si>
  <si>
    <t>เพื่อความปลอดภัยในชีวิตและทรัพย์สินของประชาชน เกิดความพร้อมในการสกัดกั้นคนร้าย</t>
  </si>
  <si>
    <t>จำนวนจุดตรวจสกัดกั้น</t>
  </si>
  <si>
    <t>บัญชีสรุปโครงการพัฒนา</t>
  </si>
  <si>
    <t>องค์การบริหารส่วนตำบลนาไม้ไผ่</t>
  </si>
  <si>
    <t>ยุทธศาสตร์</t>
  </si>
  <si>
    <t>จำนวน</t>
  </si>
  <si>
    <t>1. ยุทธศาสตร์การพัฒนาด้านโครงสร้างพื้นฐาน</t>
  </si>
  <si>
    <t>รวม</t>
  </si>
  <si>
    <t>จำนวนป้าย</t>
  </si>
  <si>
    <t>จำนวนนักท่องเที่ยว</t>
  </si>
  <si>
    <t>จำนวนสถานที่</t>
  </si>
  <si>
    <t>จำนวนผู้ร่วมโครงการ</t>
  </si>
  <si>
    <t>ส่วนการคลัง ส่วนโยธา</t>
  </si>
  <si>
    <t>แผนที่ภาษีและทะเบียนทรัพย์สิน</t>
  </si>
  <si>
    <t>การจัดเก็บภาษีมีประสิทธิภาพมากขึ้น</t>
  </si>
  <si>
    <t>ผิวจราจรกว้าง 5 ม.  ระยะทาง 2,600 ม.</t>
  </si>
  <si>
    <t>ผิวจราจรกว้าง 5 ม. ระยะทาง 1000 ม.</t>
  </si>
  <si>
    <t>ผิวจราจรกว้าง 5 ม.  ระยะทาง 1500 ม.</t>
  </si>
  <si>
    <t>ผิวจราจรกว้าง 5 ม.ระยะทาง 160 ม.</t>
  </si>
  <si>
    <t>ผิวจราจรกว้าง 6 ม.ระยะทาง 1000 ม.</t>
  </si>
  <si>
    <t>ผิวจราจรกว้าง 4 ม.ระยะทาง 1000 ม.</t>
  </si>
  <si>
    <t>จำนวน 500 ตารางเมตร</t>
  </si>
  <si>
    <t>ผิวจราจรกว้าง 5 ม.ระยะทาง 1000 ม.</t>
  </si>
  <si>
    <t>กองคลัง</t>
  </si>
  <si>
    <t>โครงการติดตั้งป้ายหมู่บ้าน ป้ายถนน ซอย ฯ</t>
  </si>
  <si>
    <t>เพื่อความสวยงานในชุมชนและเกิดความสะดวกในการเดินทาง</t>
  </si>
  <si>
    <t>ชุมชนมีระเบียบและสะดวกในการเดินทาง</t>
  </si>
  <si>
    <t>รวมทั้งสิ้น</t>
  </si>
  <si>
    <t>จำนวน 100  จุด</t>
  </si>
  <si>
    <t>เพื่อให้มีสถานที่พร้อมใช้งานบริการแก่ประชาชน</t>
  </si>
  <si>
    <t>โครงการป้องกันและบรรเทาความเดือดร้อนของประชาชนที่เกิดจากสาธารณภัยต่างๆ</t>
  </si>
  <si>
    <t>โครงการแก้ไขปัญหาด้านอาชญากรรม โรคเอดส์ การละเมิดสิทธิเด็กและสตรี การพนัน การขยายตัวของธุรกิจบริการทางเพศ</t>
  </si>
  <si>
    <t>โครงการบำบัดทุกข์บำรุงสุข แบบ ABC เพื่อแก้ไขปัญหาความยากจน และพัฒนาความเป็นอยู่ของประชาชนในพื้นที่</t>
  </si>
  <si>
    <t>โครงการสนับสนุนกองทุนสวัสดิการชุมชน โดยยึดหลักประชาชนออมหนึ่งส่วน อปท.สมทบหนึ่งส่วน และรัฐบาลหนึ่งส่วน</t>
  </si>
  <si>
    <t>เพื่อแก้ไขปัญหาความเดือดร้อนที่เกิดจากสังคมทุกรูปแบบ</t>
  </si>
  <si>
    <t>จำนวน 1 จุด</t>
  </si>
  <si>
    <t>เพื่อให้ประชาชนมีศาลาประชุมพร้อมใช้งาน</t>
  </si>
  <si>
    <t>กว้าง 10 ม.      ยาว 12 ม.</t>
  </si>
  <si>
    <t>ประชาชนมีสถานที่ประชุมในชุมชน</t>
  </si>
  <si>
    <t>(KPI)</t>
  </si>
  <si>
    <t>โครงการบุกเบิกถนนสายบ้าน นางจันทร์-บ้าน นางลำใย  (ม.6)</t>
  </si>
  <si>
    <t>โครงการติดตั้งหลังคาลานเอนกประสงค์องค์การบริหารส่วนตำบลนาไม้ไผ่</t>
  </si>
  <si>
    <t>เพื่อให้ประชาชนมีลานเอนกประสงค์ไว้ทำกิจกรรม</t>
  </si>
  <si>
    <t>จำนวนลานเอนกประสงค์</t>
  </si>
  <si>
    <t>ประชาชนมีลานเอนกประสงค์ไว้ทำกิจกรรม</t>
  </si>
  <si>
    <t>โครงการทำลายแหล่งเพาะพันธ์ลูกน้ำยุงลายในหมู่บ้านจำนวน 14 หมู่บ้าน</t>
  </si>
  <si>
    <t>ที่พักอาศัย จำนวน 14  หมู่บ้าน</t>
  </si>
  <si>
    <t>1.1.5 ก่อสร้าง/ปรับปรุงฝาย</t>
  </si>
  <si>
    <t>เพื่อให้มีสถานที่ใช้เป็นแหล่งเก็บวัตถุโบราณของชุมชน</t>
  </si>
  <si>
    <t>ประชาชนมีสถานที่ใช้เป็นแหล่งเก็บวัตถุโบราณของชุมชน</t>
  </si>
  <si>
    <t>เพื่อให้ประชาชนมีศาลาทำกิจกรรมทางภูมิปัญญาท้องถิ่นพร้อมใช้งาน</t>
  </si>
  <si>
    <t>ประชาชนมีศาลาทำกิจกรรมทางภูมิปัญญาท้องถิ่นพร้อมใช้งาน</t>
  </si>
  <si>
    <t>ประชาชนมีน้ำดื่มที่สะอาดและปลอดภัยบริโภค</t>
  </si>
  <si>
    <t>เพื่อให้ประชาชนน้ำดื่มที่สะอาดและปลอดภัยบริโภค</t>
  </si>
  <si>
    <t>โครงการก่อสร้างกำแพงสถานที่สาธารณะ ประโยชน์ต่างๆ วัด และโรงเรียน</t>
  </si>
  <si>
    <t>เพื่อให้เกิดความปลอดภัย และสวยงามในสถานที่ต่างๆ</t>
  </si>
  <si>
    <t>ประชาชนได้รับความปลอดภัยในการใช้สถานที่ต่างๆ</t>
  </si>
  <si>
    <t>จำนวน 5 แห่ง</t>
  </si>
  <si>
    <t>โครงการก่อสร้างโรงพยาบาลส่งเสริมสุขภาพตำบล</t>
  </si>
  <si>
    <t>เพื่อให้มีสถานที่รักษาพยาบาลชุมชนเพียงพอ</t>
  </si>
  <si>
    <t>จำนวนโรงพยาบาลส่งเสริมสุขภาพตำบล</t>
  </si>
  <si>
    <t>มีสถานสถานพยาบาลที่พร้อมใช้งาน</t>
  </si>
  <si>
    <t>โครงการส่งเสริมสนับสนุนพัฒนาศักยภาพสมาชิกปราชญ์ชาวบ้าน</t>
  </si>
  <si>
    <t xml:space="preserve">โครงการส่งเสริมสนับสนุนกลุ่มทอผ้าเช็ดเท้า </t>
  </si>
  <si>
    <t>โครงการก่อสร้างหอถังบ้านควนรุ่งเรือง (ม.8)</t>
  </si>
  <si>
    <t>โครงการปรับปรุงสระน้ำราง (ม.13)</t>
  </si>
  <si>
    <t xml:space="preserve">โครงการส่งเสริมสนับสนุนกลุ่มเครื่องแกง </t>
  </si>
  <si>
    <t>โครงการส่งเสริมสนับสนุนชมรมให้ด้วยใจ</t>
  </si>
  <si>
    <t>เพื่อส่งเสริมบทบาทของสมาชิกในชมรมให้สามารถช่วยเหลือสังคมได้เต็มศักยภาพ</t>
  </si>
  <si>
    <t>สมาชิกชมรมสามารถช่วยเหลือสังคมได้เต็มศักยภาพ</t>
  </si>
  <si>
    <t>โครงการสนับสนุนเมล็ดพันธุ์พืช ผัก ตามหลักเศรษฐกิจพอเพียง</t>
  </si>
  <si>
    <t>โครงการติดตั้งท่อระบายน้ำภายในตำบลนาไม้ไผ่ ม.1-14</t>
  </si>
  <si>
    <t xml:space="preserve">โครงการปรับปรุงอาคารเพื่อเป็นพิพิธภัณฑ์ประจำตำบล  </t>
  </si>
  <si>
    <t>โครงการสืบทอดประเพณีวัฒนธรรม ทำขวัญข้าว (ม.8)</t>
  </si>
  <si>
    <t xml:space="preserve">โครงการส่งเสริมอาชีพกลุ่มวิสาหกิจชุมชน ดอกไม้สด ดอกไม้แห้ง </t>
  </si>
  <si>
    <t>โครงการส่งเสริมสนับสนุนกลุ่มเพาะเห็ด</t>
  </si>
  <si>
    <t xml:space="preserve">โครงการส่งเสริมสนับสนุนกลุ่มจักรสาน </t>
  </si>
  <si>
    <t xml:space="preserve">โครงการส่งเสริมสนับสนุนกลุ่มนวดแผนไทย </t>
  </si>
  <si>
    <t>โครงการบริหารศูนย์บริการถ่ายทอดเทคโนโลยีทางการเกษตรประจำตำบล</t>
  </si>
  <si>
    <t>เพื่อให้การบริหารศูนย์ศูนย์บริการถ่ายทอดเทคโนโลยีทางการเกษตรประจำตำบลเป็นไปอย่างมีประสิทธิภาพเกิดประโยชน์ต่อชุมชน</t>
  </si>
  <si>
    <t>โครงการก่อสร้างท่อเหลี่ยมถนนสายสี่แยกบ้านหนองหอย-บ้านนายทวี คงยง - บ้านนายกิจจา รัตนบุรี  (ม.6)</t>
  </si>
  <si>
    <t>เพื่อให้ประชาชนมีน้ำเพื่ออุปโภค บริโภคอย่างทั่วถึงตลอดปี</t>
  </si>
  <si>
    <t>ยุทธศาสตร์จังหวัดที่  3</t>
  </si>
  <si>
    <t>ยุทธศาสตร์การพัฒนาของ อปท. ในเขตจังหวัดที่ 2</t>
  </si>
  <si>
    <t>โครงการขยายเขตไฟฟ้าสาธารณะสายสี่แยกหนองหอย-บ้าน นายทวี  (ม.6)</t>
  </si>
  <si>
    <t>โครงการขยายเขตไฟฟ้าสาธารณะสายบ้านผู้ช่วยปราณี  (ม.6)</t>
  </si>
  <si>
    <t>สนับสนุนเงินอุดหนุนโครงการสร้างภูมิคุ้มกันของสังคมในมิติวัฒนธรรม</t>
  </si>
  <si>
    <t>เพื่อบูรณาการแบบมีส่วนร่วมในการสร้างภูมิคุ้มกันทางสังคมและวัฒนธรรมแก่ประชาชน</t>
  </si>
  <si>
    <t>ประชาชนมีภูมิคุ้มกันทางสังคมป็นบรรทัดฐานที่ดีงามในการดำเนินชีวิต</t>
  </si>
  <si>
    <t>โครงการก่อสร้างอาคารเอนกประสงค์ หน้าที่ทำการ อบต.นาไม้ไผ่</t>
  </si>
  <si>
    <t xml:space="preserve">อาคารเอนกประสงค์ </t>
  </si>
  <si>
    <t>โครงการขุดลอกห้วย หนอง คลอง บึง ภายในตำบลนาไม้ไผ่ ม.1-14</t>
  </si>
  <si>
    <t>โครงการก่อสร้างท่อเหลี่ยม คสล. ภายในพื้นที่ ม.1-ม.14</t>
  </si>
  <si>
    <t>โครงการซ่อมแซมท่อเมนประปา ภายใน ม.1-ม.14</t>
  </si>
  <si>
    <t>ทุกหมู่บ้าน</t>
  </si>
  <si>
    <t>โครงการซ่อมแซมหอกระจายข่าว ระบบเสียงตามสาย  ม.1-14</t>
  </si>
  <si>
    <t>จำนวนผู้ใช้บริการศูนย์ข้อมูลข่าวสาร</t>
  </si>
  <si>
    <t>โครงการอบรมคณะกรรมการสถานศึกษาขั้นพื้นฐานและคณะกรรมการบริหารศูนย์พัฒนาเด็กเล็ก อบต.</t>
  </si>
  <si>
    <t>เพื่อส่งเสริมการศึกษาทุกกลุ่มในชุมชน</t>
  </si>
  <si>
    <t>ประชาชนในพื้นที่ตำบลนาไม้ไผ่</t>
  </si>
  <si>
    <t>โครงการอบรมพิธีกรทางศาสนพิธี</t>
  </si>
  <si>
    <t>เพื่อสร้างบุคลากรที่มีความสามารถด้านพิธีกรทางศาสนา</t>
  </si>
  <si>
    <t>จำนวนผู้ร่วมกิจกรรม
จำนวนผู้ร่วมกิจกรรม</t>
  </si>
  <si>
    <t>ชุมชนมีบุคลากรความสามารถด้านพิธีกรทางศาสนพิธี</t>
  </si>
  <si>
    <t>โครงการส่งเสริมอาชีพตามปรัชญาเศรษฐกิจพอเพียง และอุดหนุนกลุ่มต่างๆ ในหมู่บ้าน ม.1-14</t>
  </si>
  <si>
    <t>โครงการสนับสนุนสินค้าหนึ่งหมู่บ้านหนึ่งผลิตภัณฑ์ ม.1-14</t>
  </si>
  <si>
    <t xml:space="preserve">โครงการเดินวิ่งเพื่อสุขภาพ อบต.นาไม้ไผ่ </t>
  </si>
  <si>
    <t>โครงการส่งเสริม กลุ่มออกกำลังกาย ม.1-14</t>
  </si>
  <si>
    <t>โครงการควบคุมและป้องกันโรคพิษสุนัขบ้าพร้อมจัดหาอุปกรณ์ต่างๆ</t>
  </si>
  <si>
    <t>โครงการปลูกหญ้าแฝกเฉลิมพระเกียรติ</t>
  </si>
  <si>
    <t>เพื่อเอนุรักษ์ดินและแหล่งน้ำ</t>
  </si>
  <si>
    <t>ลดการพังทลายของหน้าดิน</t>
  </si>
  <si>
    <t>จำนวนแหล่งน้ำ/ที่ลาด</t>
  </si>
  <si>
    <t>การพังทลายของหน้าดินลดลง</t>
  </si>
  <si>
    <t>โครงการอบรมจริยธรรมแก่เด็กและเยาวชน ส่งเสริมการศึกษาด้านศิลปะ วัฒนธรรม</t>
  </si>
  <si>
    <t>มีจำนวนเส้นทางคมนาคมที่เป็นมาตรฐานเพิ่มขึ้น</t>
  </si>
  <si>
    <t xml:space="preserve">จำนวนศูนย์พัฒนาเด็กเล็ก </t>
  </si>
  <si>
    <t>จำนวนศาลาประชุม</t>
  </si>
  <si>
    <t>จำนวนฝาย</t>
  </si>
  <si>
    <t>อาคารสำนักงาน อบต.</t>
  </si>
  <si>
    <t>อาคารพิพิธภัณฑ์ประจำตำบล</t>
  </si>
  <si>
    <t>จำนวนการก่อสร้าง/ปรับปรุงระบบระบายน้ำ</t>
  </si>
  <si>
    <t>จำนวนการขยายเขตประปาครอบคลุมทุกครัวเรือน</t>
  </si>
  <si>
    <t>จำนวนการปรับปรุงระบบประปา</t>
  </si>
  <si>
    <t>จำนวนปริมาณการขยายเขตไฟฟ้าสาธารณะครอบคลุมทั่วถึง</t>
  </si>
  <si>
    <t>จำนวนแหล่งน้ำที่สร้างขึ้น</t>
  </si>
  <si>
    <t>จำนวนแหล่งน้ำ/แหล่งท่องเที่ยวที่สร้างขึ้น</t>
  </si>
  <si>
    <t>โครงการอบรมเชิงปฏิบัติการเทคนิคการกรีดยาง/การปรับปรุงคุณภาพยาง ม.1-14</t>
  </si>
  <si>
    <t>โครงการปรับปรุงศาลาประชุมหมู่บ้าน หมู่ที่ 1-14</t>
  </si>
  <si>
    <t>โครงการขยายเขตไฟฟ้าสาธารณะภายในตำบลนาไม้ไผ่ ม.1-14</t>
  </si>
  <si>
    <t>โรงเรียน และ ศพด.ตำบลนาไมไผ่</t>
  </si>
  <si>
    <t>โครงการปรับปรุง ซ่อมแซมและตกแต่งอาคารเรียน</t>
  </si>
  <si>
    <t>โครงการปรับปรุงภูมิทัศน์สถานที่ต่างๆ ในเขตพื้นที่ตำบลนาไม้ไผ่</t>
  </si>
  <si>
    <t>โครงการเสริมสร้างความรักความอบอุ่นในครอบครัวเพื่อป้องกันปัญหาโรคเอดส์ และการมีเพศสัมพันธ์ก่อนวัยอันควร</t>
  </si>
  <si>
    <t>เพื่อป้องกันโรคเอดส์และการตั้งครรภ์ก่อนวัยอันควร</t>
  </si>
  <si>
    <t>เยาวชนและประชาชนกลุ่มเสี่ยงได้รับความรู้และถุงยางอนามัยป้องกัน</t>
  </si>
  <si>
    <t>โครงการส่งเสริมและพัฒนาศักยภาพครู</t>
  </si>
  <si>
    <t>โครงการมอบวุฒิบัตรแก่นักเรียน</t>
  </si>
  <si>
    <t>ระยะทาง 2,000 ม.</t>
  </si>
  <si>
    <t>เพื่อให้ประชาชนมีไฟฟ้าใช้อย่างทั่วถึงและปลอดภัย</t>
  </si>
  <si>
    <t>ประชาชนมีความปลอดภัยในการเดินทาง</t>
  </si>
  <si>
    <t>โครงการขุดลอกห้วยหนองแดง (ม.4)</t>
  </si>
  <si>
    <t>โครงการปรับปรุงโรงน้ำดื่มชุมชน  (ม.5)</t>
  </si>
  <si>
    <t>โครงการอบรมเด็กและเยาวชนและทัศนศึกษาดูงาน  ม.1-14</t>
  </si>
  <si>
    <t>เพื่อเพิ่มแหล่งน้ำอุปโภคบริโภคแก่ประชาชน</t>
  </si>
  <si>
    <t>เพื่อสะดวกในการกระจายข่าวสารแก่ประชาชน</t>
  </si>
  <si>
    <t xml:space="preserve">เพื่อร่วมสืบทอดประเพณี วัฒนธรรม  </t>
  </si>
  <si>
    <t>ประชาชนมีโอกาสสืบทอดประเพณีต่อไป</t>
  </si>
  <si>
    <t>เพื่อให้ประชาชนมีการรวมกลุ่มอาชีพภายในพื้นที่</t>
  </si>
  <si>
    <t>ประชาชนใช้เวลาว่างให้เป็นประโยชน์</t>
  </si>
  <si>
    <t>ประชาชนมีรายได้และคุณภาพชีวิตดีขึ้น</t>
  </si>
  <si>
    <t>จำนวน 50 ครัวเรือน</t>
  </si>
  <si>
    <t>เพื่อเป็นสถานที่พักผ่อนแก่ประชาชน</t>
  </si>
  <si>
    <t>ประชาชนมีสถานที่พักผ่อนภายในชุมชน</t>
  </si>
  <si>
    <t>เพื่อความสะดวกในการเดินทางของประชาชน</t>
  </si>
  <si>
    <t>ประชาชนมีความสะดวกในการเดินทาง</t>
  </si>
  <si>
    <t>ส่วนโยธา</t>
  </si>
  <si>
    <t>1 จุด</t>
  </si>
  <si>
    <t>เพื่อความสะดวกในการระบายน้ำ</t>
  </si>
  <si>
    <t>เพื่อให้ประชาชนมีน้ำใช้ตลอดปี</t>
  </si>
  <si>
    <t>ประชาชนมีน้ำใช้ที่สะอาดและปลอดภัย</t>
  </si>
  <si>
    <t>มีการระบายน้ำได้ดี ลดปัญหาน้ำท่วม</t>
  </si>
  <si>
    <t>ประชาชนมีสนามกีฬาไว้ออกกำลังกาย</t>
  </si>
  <si>
    <t>ที่</t>
  </si>
  <si>
    <t>โครงการ</t>
  </si>
  <si>
    <t>วัตถุประสงค์</t>
  </si>
  <si>
    <t>เป้าหมาย</t>
  </si>
  <si>
    <t>รายละเอียดโครงการพัฒนา</t>
  </si>
  <si>
    <t>องค์การบริหารส่วนตำบลนาไม้ไผ่ อำเภอทุ่งสง จังหวัดนครศรีธรรมราช</t>
  </si>
  <si>
    <t>1. ยุทธศาสตร์การพัฒนา ด้านโครงสร้างพื้นฐาน</t>
  </si>
  <si>
    <t>1.1.1 ก่อสร้างถนนลาดยาง</t>
  </si>
  <si>
    <t>1.1.2 บุกเบิกถนนลงลูกรัง</t>
  </si>
  <si>
    <t>1.1.4 ก่อสร้างถนนคอนกรีตเสริมเหล็ก</t>
  </si>
  <si>
    <t>1.1.6 ก่อสร้าง/ปรับปรุงอาคารสาธารณะประโยชน์ต่าง ๆ</t>
  </si>
  <si>
    <t>1.1.7 ก่อสร้างท่อลอด/ท่อระบายน้ำ/ขุดลอกคูคลอง</t>
  </si>
  <si>
    <t>จำนวนนักเรียนเพิ่มขึ้น</t>
  </si>
  <si>
    <t>จำนวนผู้ป่วยเด็กที่ได้รับบริการ</t>
  </si>
  <si>
    <t>จำนวนและมาตร,ฐานของเครื่องเล่น</t>
  </si>
  <si>
    <t>พิพิธภัณฑ์แหล่งเรียนรู้ชุมชน</t>
  </si>
  <si>
    <t xml:space="preserve">จำนวนผู้ร่วมกิจกรรม
</t>
  </si>
  <si>
    <t xml:space="preserve">จำนวนครั้ง
</t>
  </si>
  <si>
    <t>จำนวนหมู่บ้าน</t>
  </si>
  <si>
    <t>จำนวนกลุ่ม</t>
  </si>
  <si>
    <t>จำนวนผลิตภัณฑ์</t>
  </si>
  <si>
    <t>จำนวนผู้รับบริการ</t>
  </si>
  <si>
    <t>จำนวนผู้รับการสนับสนุน</t>
  </si>
  <si>
    <t>จำนวนผู้ร่วมกิจกรรม</t>
  </si>
  <si>
    <t>จำนวนสิ่งอำนวยความสะดวก</t>
  </si>
  <si>
    <t>จำนวนอุปกรณ์</t>
  </si>
  <si>
    <t>จำนวนครั้ง</t>
  </si>
  <si>
    <t>จำนวน      อาสาสมัคร</t>
  </si>
  <si>
    <t>จำนวนครั้งที่บริการ</t>
  </si>
  <si>
    <t>จำนวนสถิติอุบัติเหตุ</t>
  </si>
  <si>
    <t>จำนวนสถิติปัญหาสังคม</t>
  </si>
  <si>
    <t>จำนวนกิจกรรม</t>
  </si>
  <si>
    <t>จำนวนสัตว์ที่ได้รับ</t>
  </si>
  <si>
    <t>จำนวนสถิติไข้เลือดออก</t>
  </si>
  <si>
    <t>ตัวชี้วัด</t>
  </si>
  <si>
    <t>เพื่อเป็นสถานที่ท่องเที่ยวและพักผ่อนหย่อนใจ</t>
  </si>
  <si>
    <t>สำนักปลัด</t>
  </si>
  <si>
    <t>ภูมิทัศน์สวยงาม</t>
  </si>
  <si>
    <t>สระน้ำ</t>
  </si>
  <si>
    <t>ประชาชนมีที่พักผ่อนหย่อนใจ</t>
  </si>
  <si>
    <t xml:space="preserve">โครงการอุดหนุนกลุ่มอาชีพ/องค์กรชุมชน  ม.1- ม.14 หมู่บ้านละ 50,000 บาท  </t>
  </si>
  <si>
    <t xml:space="preserve">จำนวนกลุ่มสหกรณ์
</t>
  </si>
  <si>
    <t>ประชาชนมีการรวมกลุ่มเกิดความเข้มแข็งในกลุ่ม</t>
  </si>
  <si>
    <t>โครงการติดตั้งกล้องวงจรปิด ม.1-ม.14</t>
  </si>
  <si>
    <t>เพื่อความปลอดภัยในชีวิตและทรัพย์สินของประชาชน</t>
  </si>
  <si>
    <t>ประชาชนได้รับความปลอดภัยในชีวิตและทรัพย์สิน</t>
  </si>
  <si>
    <t>โครงการสร้างระบบเตาเผาขยะ</t>
  </si>
  <si>
    <t>เพื่อจัดระบบการเผาขยะในสำนักงานองค์การบริหารส่วนตำบล และชุมชน</t>
  </si>
  <si>
    <t>สำนักงาน อบต. และพื้นที่ตำบลนาไม้ไผ่</t>
  </si>
  <si>
    <t>จำนวนเตาเผา</t>
  </si>
  <si>
    <t>ประชาชนไม่ได้รับมลพิษจากการเผาขยะ</t>
  </si>
  <si>
    <t>เพื่อเพิ่มความพร้อมในการให้บริการด้านสาธารณสุขพร้อมจัดระเบียบชุมชน</t>
  </si>
  <si>
    <t>พื้นที่ตำบลนาไม้ไผ่</t>
  </si>
  <si>
    <t>จำนวนถังขยะ</t>
  </si>
  <si>
    <t>ประชาชนมีถังขยะ พร้อมใช้งาน</t>
  </si>
  <si>
    <t>โครงการจัดตั้งกลุ่มผู้ใช้น้ำในหมู่บ้าน ม.1-14</t>
  </si>
  <si>
    <t>เพื่อให้การบริหารกิจการน้ำเป็นไปด้วยความเรียบร้อย</t>
  </si>
  <si>
    <t>จำนวน 14 กลุ่ม</t>
  </si>
  <si>
    <t>กลุ่มผู้ใช้น้ำสามารถบริหารน้ำได้อย่างดี</t>
  </si>
  <si>
    <t>2. ยุทธศาสตร์การพัฒนาด้านการศึกษา ศาสนา วัฒนธรรม และภูมิปัญญาท้องถิ่น</t>
  </si>
  <si>
    <t>เพื่อให้หอกระจายข่าวมีประสิทธิภาพ</t>
  </si>
  <si>
    <t>ตำบลนาไม้ไผ่</t>
  </si>
  <si>
    <t>ประชาชนได้รับข้อมูลข่าวสาร</t>
  </si>
  <si>
    <t>โครงการสร้างหอสมุดชุมชน/หมู่บ้าน</t>
  </si>
  <si>
    <t>เพื่อให้ประชาชนมีที่ศึกษาหาความรู้</t>
  </si>
  <si>
    <t>ประชาชนได้รับข้อมูลข่าวสารที่ทันสมัย</t>
  </si>
  <si>
    <t>โครงการอาหารกลางวันและนมแก่เด็กนักเรียนภายในตำบล</t>
  </si>
  <si>
    <t>เพื่อให้นักเรียนได้มีสุขภาพที่แข็งแรง</t>
  </si>
  <si>
    <t>นักเรียนมีสุขภาพที่แข็งแรง</t>
  </si>
  <si>
    <t>ปัญหาสังคมในท้องถิ่นลดน้อยลง</t>
  </si>
  <si>
    <t>สนับสนุนเงินอุดหนุนโครงการสืบสานประเพณีวัฒนธรรมท้องถิ่น ประเพณีมาฆบูชาแห่ผ้าขึ้นธาตุ</t>
  </si>
  <si>
    <t>สนับสนุนเงินอุดหนุนโครงการส่งเสริมการเรียนรู้ศาสนพิธี</t>
  </si>
  <si>
    <t>สนับสนุนเงินอุดหนุนการจัดงานประเพณีเดือนสิบ</t>
  </si>
  <si>
    <t>สนับสนุนเงินอุดหนุนโครงการขับเคลื่อนสมัชชาหมู่บ้าน/ชุมชน พลังแผ่นดินเอาชนะยาเสพติด</t>
  </si>
  <si>
    <t>เพื่อแก้ไขปัญหายาเสพติดภายในชุมชนให้ลดน้อยลง</t>
  </si>
  <si>
    <t>ปัญหายาเสพติดในชุมชนลดน้อยลง</t>
  </si>
  <si>
    <t>เพื่อเพิ่มประสิทธิภาพในการเรียนการสอน</t>
  </si>
  <si>
    <t>มีวัสดุ อุปกรณ์ พร้อมในการเรียนการสอน</t>
  </si>
  <si>
    <t>คณะกรรมการมีความรู้ความเข้าใน</t>
  </si>
  <si>
    <t>เพื่อส่งเสริมกิจกรรมดำรงไว้สืบต่อไป</t>
  </si>
  <si>
    <t>เด็กในตำบลมีกิจกรรมในวันเด็ก</t>
  </si>
  <si>
    <t>เพื่อพัฒนาคุณภาพของกิจกรรมการเรียนการสอน</t>
  </si>
  <si>
    <t>โรงเรียนในเขตตำบลนาไม้ไผ่</t>
  </si>
  <si>
    <t>เพื่อความปลอดภัย มั่นคง เหมาะแก่การเรียนรู้</t>
  </si>
  <si>
    <t>อาคารเรียนมีความปลอดภัย</t>
  </si>
  <si>
    <t>บุคลากรทางการศึกษาสามารถนำไปพัฒนาผู้เรียนได้อย่างมีประสิทธิภาพ</t>
  </si>
  <si>
    <t>เพื่อส่งเสริม อนุรักษ์ด้านวัฒนธรรม จารีตประเพณี ศาสนา</t>
  </si>
  <si>
    <t>ส่งเสริมวัฒนธรรม จารีตประเพณี ศาสนา</t>
  </si>
  <si>
    <t>เพื่อส่งเสริมพระพุทธศาสนา</t>
  </si>
  <si>
    <t>ประเพณี คงอยู่ตลอดไป</t>
  </si>
  <si>
    <t>กว้าง 8 ม.      ยาว 12 ม.</t>
  </si>
  <si>
    <t xml:space="preserve">ระยะทาง 5500 ม. </t>
  </si>
  <si>
    <t>เพื่อส่งเสริมอนุรักษ์ศิลปวัฒนธรรมท้องถิ่น</t>
  </si>
  <si>
    <t>ศิลปวัฒนธรรมท้องถิ่นคงอยู่ตลอดไป</t>
  </si>
  <si>
    <t>ประชาชนมีรายได้ และคุณภาพชีวิตดีขึ้น</t>
  </si>
  <si>
    <t>สำนักงานปลัด</t>
  </si>
  <si>
    <t>เพื่อให้มีสถานที่ใช้เป็นที่ทำการประสานงานในกิจกรรมต่างๆที่จำเป็น</t>
  </si>
  <si>
    <t>ประชาชนมีที่ทำการประสานงานในกิจกรรมต่างๆ</t>
  </si>
  <si>
    <t>กลุ่มสตรีมีบทบาทร่วมพัฒนาชุมชน</t>
  </si>
  <si>
    <t>ประชาชนมีสุขภาพแข็งแรง</t>
  </si>
  <si>
    <t>เพื่อให้นักเรียนรู้จักภูมิปัญญาและศิลปวัฒนธรรมท้องถิ่นและการธำรงค์รักษา</t>
  </si>
  <si>
    <t>โครงการส่งเสริมประเพณีวันพ่อ</t>
  </si>
  <si>
    <t>โครงการส่งเสริมประเพณีวันสงกรานต์</t>
  </si>
  <si>
    <t>3. ยุทธศาสตร์การพัฒนาด้านเศรษฐกิจ</t>
  </si>
  <si>
    <t>โครงการอบรมเพิ่มศักยภาพให้ความรู้กับกลุ่มอาชีพ/องค์กรต่างๆ ในเขตตำบลนาไม้ไผ่  ม.1-14</t>
  </si>
  <si>
    <t xml:space="preserve">เพื่อเพิ่มประสิทธิภาพกลุ่มอาชีพต่างๆ </t>
  </si>
  <si>
    <t>เป็นการเพิ่มประสิทธิภาพให้กลุ่มต่าง ๆ</t>
  </si>
  <si>
    <t>เพื่อส่งเสริมการกรีดยางและปรับปรุงคุณภาพยาง</t>
  </si>
  <si>
    <t>ประชาชนผลิตยางได้อย่างมีคุณภาพ</t>
  </si>
  <si>
    <t>เป็นส่งเสริมรายได้ให้กับกลุ่มอาชีพต่าง ๆ</t>
  </si>
  <si>
    <t>เพื่อเป็นการเพิ่มรายได้ให้กับกลุ่มอาชีพ</t>
  </si>
  <si>
    <t>กลุ่มอาชีพมีรายได้</t>
  </si>
  <si>
    <t>กลุ่มเกษตรกร</t>
  </si>
  <si>
    <t>กลุ่มเกษตรกรรมมีการผลิตเพิ่มขึ้น</t>
  </si>
  <si>
    <t>4. ยุทธศาตร์การพัฒนาด้านสังคม</t>
  </si>
  <si>
    <t>ประชาชน แต่ละคนได้รู้ถึงสุขภาพตัวเอง</t>
  </si>
  <si>
    <t>ผู้ได้รับการสนับสนุนมีการดำรงชีพที่ดีขึ้น</t>
  </si>
  <si>
    <t>เพื่อให้เด็กและเยาวชนห่างไกลยาเสพติด</t>
  </si>
  <si>
    <t>เยาวชนห่างไกลยาเสพติด</t>
  </si>
  <si>
    <t xml:space="preserve">โครงการก่อสร้าง/ปรับปรุง ลานกีฬา  ม.1-14 </t>
  </si>
  <si>
    <t>เพื่อให้ราษฎรได้มีสุขภาพที่แข็งแรง</t>
  </si>
  <si>
    <t>กลุ่มออกกำลังกายภายในตำบลนาไม้ไผ่</t>
  </si>
  <si>
    <t>มีความรักและสามัคคีต่อกัน</t>
  </si>
  <si>
    <t>เพื่อให้ประชาชนมีสุขภาพร่างกายที่แข็งแรง</t>
  </si>
  <si>
    <t>เพื่อเพิ่มความรู้ด้านต่างๆ แก่เยาวชน</t>
  </si>
  <si>
    <t>เยาวชนภายในตำบลนาไม้ไผ่</t>
  </si>
  <si>
    <t>ผู้เข้ารับการอบรมมีความรู้ขึ้น</t>
  </si>
  <si>
    <t>เพื่อให้ประชาชนมีความรักและสามัคคีต่อกัน</t>
  </si>
  <si>
    <t>ประชาชนตำบลนาไม้ไผ่</t>
  </si>
  <si>
    <t>ผู้เข้าร่วมกิจกรรมมีสุขภาพดี</t>
  </si>
  <si>
    <t>โครงการจัดซื้ออุปกรณ์ วัสดุ ครุภัณฑ์ด้านกีฬาภายในตำบล</t>
  </si>
  <si>
    <t>เพื่อความพร้อมในการจัดทำกิจกรรมต่าง ๆ</t>
  </si>
  <si>
    <t>มีอุปกรณ์ วัสดุ ครุภัณฑ์ ด้านกีฬา</t>
  </si>
  <si>
    <t xml:space="preserve">เพื่อเพิ่มเทคนิค วิธีการ ในการเล่นกีฬาประเภทต่าง ๆ </t>
  </si>
  <si>
    <t>ประชาชน เยาวชน ภายในตำบลนาไม้ไผ่</t>
  </si>
  <si>
    <t>เล่นกีฬาได้อย่างถูกวิธี</t>
  </si>
  <si>
    <t>โครงการสนับสนุนเมล็ดพันธุ์ข้าว</t>
  </si>
  <si>
    <t>เพื่อให้เกษตรกรได้พันธุ์ข้าวที่ดีในการเพิ่มผลผลิต</t>
  </si>
  <si>
    <t>โครงการสนับสนุนเมล็ดพันธุ์ผัก</t>
  </si>
  <si>
    <t>เพื่อให้เกษตรกรได้พันธุ์ผักที่ดีในการเพิ่มผลผลิต</t>
  </si>
  <si>
    <t>โครงการฝึกอบรมและดูงานการปลูกผักสวนครัว</t>
  </si>
  <si>
    <t>เพื่อเพิ่มความรู้ด้านการปลูกผักสวนครัวแก่เกษตรกร</t>
  </si>
  <si>
    <t>เพื่อให้มีพลังงานทดแทนใช้ภายในสำนักงาน</t>
  </si>
  <si>
    <t>อาคารโซลาร์เซลล์</t>
  </si>
  <si>
    <t>ประหยัดไฟฟ้า</t>
  </si>
  <si>
    <t>จำนวน 100 ครัวเรือน</t>
  </si>
  <si>
    <t>โครงการบวชชี สามเณรภาคฤดูร้อน และกิจกรรมวันเข้าพรรษา</t>
  </si>
  <si>
    <t xml:space="preserve">โครงการส่งเสริมภูมิปัญญาและศิลปวัฒนธรรมท้องถิ่น/อนุรักษ์ศิลปการละเล่นท้องถิ่น </t>
  </si>
  <si>
    <t>เด็กในระบบและนอกระบบ</t>
  </si>
  <si>
    <t>โครงการอบรมพัฒนาอาสาสมัครดูแลผู้สูงอายุที่บ้านเยี่ยมบ้าน/ดูแลผู้สูงอายุผู้พิการ ผู้ป่วยเอดส์ที่บ้าน</t>
  </si>
  <si>
    <t>โครงการก่อสร้างถนนลาดยางสายสี่แยกหนองหอย-บ้าน นายทวี  (ม.6)</t>
  </si>
  <si>
    <t>กลุ่มต่างๆ ได้รับการดูแลส่งเสริมสังคม</t>
  </si>
  <si>
    <t>โครงการพัฒนาเครือข่ายป้องกันและบรรเทาสาธารณภัย</t>
  </si>
  <si>
    <t>เพื่อพัฒนาเครือข่ายป้องกันและบรรเทาสาธารณภัย</t>
  </si>
  <si>
    <t>จำนวนครั้งกิจกรรม</t>
  </si>
  <si>
    <t>มีความพร้อมเมื่อเกิดเหตุ</t>
  </si>
  <si>
    <t>โครงการ อบต.สัญจร พบ ประชาชน/อำเภอ/จังหวัดเคลื่อนที่</t>
  </si>
  <si>
    <t>โครงการอบรมพัฒนาบุคลากร อบต.</t>
  </si>
  <si>
    <t>โครงการท้องถิ่นไทยรวมใจภักดิ์ รักษ์พื้นที่สีเขียว</t>
  </si>
  <si>
    <t>เพื่อร่วมปลูกป่าถวายพระพร</t>
  </si>
  <si>
    <t>จำนวนป่าไม้ที่เพิ่มขึ้น</t>
  </si>
  <si>
    <t>โครงการส่งเสริมการเลี้ยงลูกด้วยนมแม่</t>
  </si>
  <si>
    <t>เพื่อสุขภาพที่ดี</t>
  </si>
  <si>
    <t xml:space="preserve">สุขภาพแข็งแรง </t>
  </si>
  <si>
    <t>ระยะทาง 1,500 ม.</t>
  </si>
  <si>
    <t>กว้าง 3 ม.    ยาว 4 ม.</t>
  </si>
  <si>
    <t xml:space="preserve">ขนาด 1.8x1.8 ม.ยาว 10 เมตร    </t>
  </si>
  <si>
    <t xml:space="preserve"> 14 จุด</t>
  </si>
  <si>
    <t>ยาว 2000 ม.</t>
  </si>
  <si>
    <t>กว้าง 20 ม.ยาว 30 ม.</t>
  </si>
  <si>
    <t>กว้าง 2 ม.ยาว 2000 ม.</t>
  </si>
  <si>
    <t>กว้าง 3 ม.ยาว 3500 ม.</t>
  </si>
  <si>
    <t xml:space="preserve">ระยะทาง 2500 เมตร </t>
  </si>
  <si>
    <t>จำนวน 25  จุด</t>
  </si>
  <si>
    <t>5. ยุทธศาตร์การพัฒนาด้านสาธารณสุข</t>
  </si>
  <si>
    <t xml:space="preserve"> 5.1 แนวทางการพัฒนา การบริการสาธารณสุข </t>
  </si>
  <si>
    <t>เพื่อรักษา โรคภัยแก่ คนและสัตว์</t>
  </si>
  <si>
    <t>มีวัคซีนป้องกัน อย่างทั่วถึง</t>
  </si>
  <si>
    <t>เพื่อให้ผู้ให้เข้ารับการอบรมมีความรู้ด้านสมุนไพร</t>
  </si>
  <si>
    <t>กลุ่มประชาชนตำบลนาไม้ไผ่</t>
  </si>
  <si>
    <t>6. ยุทธศาตร์ด้านการเมือง และการบริหารจัดการ</t>
  </si>
  <si>
    <t>เพื่อเป็นแนวทางในการบริหารงาน</t>
  </si>
  <si>
    <t>มีการจัดทำแผนพัฒนาให้อย่างถูกต้อง</t>
  </si>
  <si>
    <t>เพื่อเพิ่มประสิทธิภาพในการบริหารงาน/ปฏิบัติงาน</t>
  </si>
  <si>
    <t>มีความรู้ ความเข้าใจ ประสบการณ์</t>
  </si>
  <si>
    <t>เพื่อเป็นการตรวจสอบระบบการบริหารงาน องค์กร</t>
  </si>
  <si>
    <t>มีระบบการตรวจสอบที่เข้มแข็ง</t>
  </si>
  <si>
    <t>โครงการจัดการเลือกตั้ง นายกฯ ส.อบต  ของ อบต.นาไม้ไผ่</t>
  </si>
  <si>
    <t>มีการการเลือกตั้งเป็นไปอย่างเรียบร้อย</t>
  </si>
  <si>
    <t>เพื่อเพิ่มประสิทธิภาพในการบริหารงาน</t>
  </si>
  <si>
    <t>มีการบริหารงานในองค์กรได้อย่างมีประสิทธิภาพ</t>
  </si>
  <si>
    <t>บุคลากร อบต.</t>
  </si>
  <si>
    <t>มีความหนักแน่น มีจิตใจที่เข้มแข็ง</t>
  </si>
  <si>
    <t>เพื่อส่งเสริมคุณธรรม จริยธรรมแก่พนักงาน</t>
  </si>
  <si>
    <t>ศพด.ตำบลนาไมไผ่</t>
  </si>
  <si>
    <t>สนับสนุนเงินอุดหนุนการจัดงานเทศกาลประเพณีชักพระ</t>
  </si>
  <si>
    <t>สนับสนุนเงินอุดหนุนการจัดงานรัฐพิธี</t>
  </si>
  <si>
    <t>โครงการอบรมหลักสูตรอาสาสมัครป้องกันไฟป่า</t>
  </si>
  <si>
    <t>เพื่อเตรียมความพร้อมรับภัยธรรมชาติ</t>
  </si>
  <si>
    <t>เจ้าหน้าที่ระดับตำบลและหมู่บ้าน</t>
  </si>
  <si>
    <t>ประชาชนเข้าใจในการควบคุมไฟป่าที่เกิดขึ้นในชุมชน</t>
  </si>
  <si>
    <t>โครงการจัดระบบการแพทย์ฉุกเฉินประจำตำบล</t>
  </si>
  <si>
    <t>ประชาชนได้รับการช่วยเหลือเบื้องต้น</t>
  </si>
  <si>
    <t>เพื่อเตรียมความพร้อมในงานสาธารณสุข</t>
  </si>
  <si>
    <t>โครงการขยายไหล่ทางถนนคอนกรีต ม.1-ม.14</t>
  </si>
  <si>
    <t>เพื่ออำนวยความสะดวกให้แก่ผู้พิการ</t>
  </si>
  <si>
    <t>ผู้พิการสะดวกในการเข้าใช้บริการ</t>
  </si>
  <si>
    <t>อุดหนุนงบประมาณ โครงการศูนย์รวมข้อมูลข่าวสารการซื้อการจ้างของ อปท.ระดับอำเภอ</t>
  </si>
  <si>
    <t>ระยะทาง 400 ม.</t>
  </si>
  <si>
    <t>เพื่อประชาสัมพันธ์ข้อมูลข่าวสารการจัดซื้อจัดจ้าง ระดับอำเภอ</t>
  </si>
  <si>
    <t>ศูนย์รวมข้อมูลข่าวสารการซื้อการจ้าง</t>
  </si>
  <si>
    <t>7. ยุทธศาตร์การพัฒนาด้านทรัพยากรธรรมชาติและสิ่งแวดล้อม</t>
  </si>
  <si>
    <t>เพื่อส่งเสริมการท่องเที่ยว</t>
  </si>
  <si>
    <t>มีสถานที่ท่องเที่ยวที่สวยงาม</t>
  </si>
  <si>
    <t>จำนวนกลุ่มที่มีการบริหารจัดการน้ำ</t>
  </si>
  <si>
    <t>จำนวนหอกระจายข่าวที่ได้รับการซ่อมแซม</t>
  </si>
  <si>
    <t>จำนวนหอสมุดชุมชน</t>
  </si>
  <si>
    <t>จำนวนครัวเรือนที่ได้รับบริการ</t>
  </si>
  <si>
    <t>จำนวนเด็กมีน้ำหนักและส่วนสูงตามเกณฑ์มาตรฐาน</t>
  </si>
  <si>
    <t>จำนวนสถานศึกษาที่มีความพร้อม</t>
  </si>
  <si>
    <t xml:space="preserve">จำนวนครั้ง/จำนวนผู้ร่วมกิจกรรม
</t>
  </si>
  <si>
    <t>ระดับความพร้อมของสถานที่</t>
  </si>
  <si>
    <t>เพื่อส่งเสริม ตระหนัก ให้ทุกคนเห็นความสำคัญในการลดขยะ</t>
  </si>
  <si>
    <t>ลดขยะมูลฝอย</t>
  </si>
  <si>
    <t>ประชาชนมีน้ำใช้ตลอดปี</t>
  </si>
  <si>
    <t>งบประมาณ</t>
  </si>
  <si>
    <t>เพื่อจัดเก็บข้อมูลตำบล</t>
  </si>
  <si>
    <t>จัดเก็บข้อมูล จปฐ.และ กชช 2 ค</t>
  </si>
  <si>
    <t>เพื่อพบปะประชาชน 14 หมู่บ้าน</t>
  </si>
  <si>
    <t>ติดตามและประเมินผลการดำเนินงาน</t>
  </si>
  <si>
    <t>เพื่อให้การบริหารงานของ อปท. โปร่งสืตรวจสอบได้</t>
  </si>
  <si>
    <t>ประเมินผลดำเนินงาน อปท.</t>
  </si>
  <si>
    <t>ทำให้ทราบข้อบกพร่องและความคุ้มค่าของประโยชน์</t>
  </si>
  <si>
    <t>ติดตามและประเมินผลการให้บริการสาธารณะ</t>
  </si>
  <si>
    <t>เพื่อให้การบริหารงานของอบต.โปร่งใสสามารถตรวจสอบได้</t>
  </si>
  <si>
    <t>เพื่อพบปะประชาชนใน ตำบล</t>
  </si>
  <si>
    <t>ประชาชนได้เสนอปัญหาความเดือดร้อน</t>
  </si>
  <si>
    <t>การจัดเก็บข้อมูล จปฐ. และ กชช 2 ค</t>
  </si>
  <si>
    <t>เพื่อจัดหาพืชพันธุ์ทางการเกษตรแก่ประชาชน</t>
  </si>
  <si>
    <t>โครงการส่งเสริมด้านวัฒนธรรม  ประเพณีลอยกระทง  ม.1-14</t>
  </si>
  <si>
    <t>เพื่อส่งเสริมคุณธรรม จริยธรรม</t>
  </si>
  <si>
    <t>ประชาชนมีเงินกองกลางใช้ประโยชน์</t>
  </si>
  <si>
    <t>โครงการสนับสนุนกองทุนหลักประกันสุขภาพ</t>
  </si>
  <si>
    <t>เพื่อส่งเสริมสุขภาพตำบล</t>
  </si>
  <si>
    <t>มีทุนในการดูแลสุขภาพ</t>
  </si>
  <si>
    <t>เพื่อลดปริมาณพาหะนำโรคไข้เลือดออก</t>
  </si>
  <si>
    <t>โรงเรียนภายในตำบลนาไมไผ่</t>
  </si>
  <si>
    <t>โครงการจัดสร้างพิพิธภัณฑ์แหล่งเรียนรู้ชุมชน</t>
  </si>
  <si>
    <t>เพื่อสร้างแหล่งเรียนรู้เชิงอนุรักษ์ภายในชุมชน</t>
  </si>
  <si>
    <t>เกิดแหล่งเรียนรู้ใหม่ภายในชุมชน</t>
  </si>
  <si>
    <t>โครงการอบรมวินัยจราจรแก่นักเรียน</t>
  </si>
  <si>
    <t>เพื่อเสริมสร้างวินัยทางการจราจรที่ดีแก่นักเรียนในตำบล</t>
  </si>
  <si>
    <t>โครงการปฏิบัติธรรมเฉลิมพระเกียรติ</t>
  </si>
  <si>
    <t>เพื่อส่งเสริมคุณธรรม จริยธรรมแก่บุคคลในตำบล</t>
  </si>
  <si>
    <t>ประชาชนมีคุณธรรม จริยธรรม</t>
  </si>
  <si>
    <t>โครงการปลูกสวนสมุนไพรชุมชน</t>
  </si>
  <si>
    <t>เพื่อส่งเสริมภูมิปัญญาท้องถิ่นด้านสมุนไพรชุมชน</t>
  </si>
  <si>
    <t>ชุมชนมีแหลงเรียนรู้เพิ่มขึ้น</t>
  </si>
  <si>
    <t>โครงการส่งเสริมกลุ่มเลี้ยงสัตว์ (ม.1-14)</t>
  </si>
  <si>
    <t>โครงการส่งเสริมอาชีพแก่ผู้ด้อยโอกาสในตำบล</t>
  </si>
  <si>
    <t>โครงการอบรมทักษะด้านกีฬาแก่ประชาชน เยาวชน ภายในตำบล</t>
  </si>
  <si>
    <t>โครงการสนับสนุนกลุ่มชมรมออกกำลังกาย และปรับเปลี่ยนพฤติกรรมแก่กลุ่มเสี่ยง</t>
  </si>
  <si>
    <t>ผิวจราจรกว้าง 5 ม. ระยะทาง 1500 ม.</t>
  </si>
  <si>
    <t>โครงการจัดตั้งสภาองค์กรชุมชนตำบลนาไม้ไผ่</t>
  </si>
  <si>
    <t>โครงการพัฒนาป่าหนองหว้าเพื่อใช้เป็นแหล่งท่องเที่ยวเชิงอนุรักษ์</t>
  </si>
  <si>
    <t>โครงการส่งเสริมอาชีพแก่ เยาวชนและประชาชนทั่วไปตามหลักเศรษฐกิจพอเพียง</t>
  </si>
  <si>
    <t>ประชาชนปลอดโรค</t>
  </si>
  <si>
    <t>เพื่อเพิ่มประสิทธิภาพของกลุ่ม อปพร.</t>
  </si>
  <si>
    <t>สมาชิก อปพร.มีความรู้ความเข้าใจมากขึ้น</t>
  </si>
  <si>
    <t>เพื่อเพิ่มความเข้าใจในจราจรที่ถูกวิธี</t>
  </si>
  <si>
    <t>ขับขี่รถได้ถูกต้องตามกฎจราจร</t>
  </si>
  <si>
    <t>1.1.3 ปรับปรุงซ่อมแซมถนน</t>
  </si>
  <si>
    <t>โครงการสนับสนุนสถานศึกษาในชุมชน</t>
  </si>
  <si>
    <t>เพื่อพัฒนาบุคลากรทางการศึกษาในสถานศึกษาให้มีประสบการณ์หลากหลาย</t>
  </si>
  <si>
    <t>เพื่อสกัดกั้นนักเรียนในชุมชนย้ายไปศึกษาในเมือง</t>
  </si>
  <si>
    <t>จำนวนนักเรียนของโรงเรียนในชุมชนเพิ่มขึ้น</t>
  </si>
  <si>
    <t>เพื่อให้ผู้ด้อยโอกาสมีอาชีพเลี้ยงตนเองได้</t>
  </si>
  <si>
    <t>ผู้ด้อยโอกาสในชุมชนมีงานทำสร้างรายได้</t>
  </si>
  <si>
    <t>โครงการอบรมให้ความรู้การใช้สมุนไพรในการกำจัดแมลงและโรคพืช</t>
  </si>
  <si>
    <t>ผู้เข้ารับการอบรมมีความรู้ปลอดสารพิษ</t>
  </si>
  <si>
    <t>เพื่อให้ประชาชนมีวัตถุดิบปลอดสารพิษ</t>
  </si>
  <si>
    <t>ประชาชนปลอดโรคจากสารเคมีตกค้าง</t>
  </si>
  <si>
    <t>เพื่อส่งเสริมสิ่งแวดล้อมทางธรรมชาติในชุมชน</t>
  </si>
  <si>
    <t>พื้นที่ป่าในชุมชนเพิ่มขึ้น ลดปัญหาภัยธรรมชาติ</t>
  </si>
  <si>
    <t>เพื่อเป็นแหล่งน้ำอุปโภคแก่ชุมชน</t>
  </si>
  <si>
    <t>ประชาชนมีหล่งน้ำในการอุปโภคและการเกษตร</t>
  </si>
  <si>
    <t>โครงการปรับปรุงสระน้ำสาธารณะภายในตำบลนาไม้ไผ่</t>
  </si>
  <si>
    <t>โครงการบ้านท้องถิ่นไทย เทิดไท้องค์ราชัน</t>
  </si>
  <si>
    <t>เพื่อซ่อมแซมที่อยู่อาศัยให้กับประชาชนผู้ยากไร้</t>
  </si>
  <si>
    <t>ผู้ยากไร้ในชุมชนมีที่อยู่อาศัย</t>
  </si>
  <si>
    <t>เพื่อแก้ไขปัญหาความเดือดร้อนที่เกิดจากสาธารณภัย</t>
  </si>
  <si>
    <t>ประชาชนที่เดือดร้อนได้รับความช่วยเหลือ</t>
  </si>
  <si>
    <t>ทางหลวงชนบท</t>
  </si>
  <si>
    <t>โครงการก่อสร้างถนนลาดยางสายเกาะเต่า-สายป่าไม้แดง(ถนนแสงอนุสรณ์)</t>
  </si>
  <si>
    <t>โครงการก่อสร้างถนนลาดยางสายบ้านนายสมยศ(ห้วยน้ำดำฝั่งตะวันตก-เขต ม.2 เขาขาว</t>
  </si>
  <si>
    <t>เพื่อให้มีสถานศึกษาพร้อมใช้งาน</t>
  </si>
  <si>
    <t>มีสถานศึกษาที่พร้อมใช้งาน</t>
  </si>
  <si>
    <t>จำนวน 1 หลัง</t>
  </si>
  <si>
    <t>โครงการพระคุณแม่</t>
  </si>
  <si>
    <t>โครงการจัดส่งเด็กไปสถานพยาบาล</t>
  </si>
  <si>
    <t>โครงการซ่อมแซมและจัดหาเครื่องเล่นสนามสำหรับเด็ก</t>
  </si>
  <si>
    <t>นักเรียนได้รับความรู้แหล่งเรียนรู้ต่างๆ</t>
  </si>
  <si>
    <t>เพื่อสร้างความภาคภูมิใจแก่ให้เด็กอยากเรียนต่อในระดับสูงขึ้น</t>
  </si>
  <si>
    <t>นักเรียนศึกษาต่อในระดับที่สูงขึ้นอย่างภาคภูมิใจ</t>
  </si>
  <si>
    <t>เพื่อให้นักเรียนตระหนักถึงความสำคัญของแม่</t>
  </si>
  <si>
    <t>เด็กเกิดความรักความอบอุ่นในครอบครัว</t>
  </si>
  <si>
    <t>เพื่อจัดส่งนักเรียนที่ป่วยไปพบแพทย์อย่างทันท่วงที</t>
  </si>
  <si>
    <t>นักเรียนได้รับการดูแลอย่างรวดเร็ว ปลอดภัย</t>
  </si>
  <si>
    <t>เพื่อสร้างความพร้อมและพัฒนาการแก่นักเรียนในทุกด้าน</t>
  </si>
  <si>
    <t>นักเรียนมีเครื่องเล่นที่แข็งแรง ปลอดภัย</t>
  </si>
  <si>
    <t>โครงการศูนย์สามวัยเทิดไท้องค์ราชัน</t>
  </si>
  <si>
    <t xml:space="preserve">เพื่อสร้างความสัมพันธ์ที่ดี ระหว่างนักเรียน พ่อแม่ ปูย่าตายาย </t>
  </si>
  <si>
    <t>นักเรียนเกิดความรู้สึกอบอุ่น</t>
  </si>
  <si>
    <t>ปีละ 1 ครั้ง</t>
  </si>
  <si>
    <t>เกิดการรวมกลุ่มที่มีการสืบสานประเพณี</t>
  </si>
  <si>
    <t>เพื่อส่งเสริมให้กลุ่มอาชีพในหมู่บ้านมีรายได้</t>
  </si>
  <si>
    <t>เพื่อให้มีโอกาสได้รับบริการอย่างทั่วถึง</t>
  </si>
  <si>
    <t>ได้รับบริการจากรัฐอย่างทั่วถึง</t>
  </si>
  <si>
    <t>เพื่อสร้างจิตสำนักป้องกันยาเสพติดในชุมชน</t>
  </si>
  <si>
    <t>ผู้เข้าร่วมกิจกรรมมีสติห่างไกลยาเสพติด</t>
  </si>
  <si>
    <t>โครงการอบรมศูนย์พัฒนาครอบครัวในชุมชนต่อต้านยาเสพติด</t>
  </si>
  <si>
    <t>โครงการรณรงค์ป้องกันแก้ไขปัญหาเอดส์และเพศสัมพันธ์ในกลุ่มเยาวชน</t>
  </si>
  <si>
    <t>เพื่อป้องกันการติดเชื้อโรคติดต่อทางเพศสัมพันธ์และโรคเอดส์ในแกนนำเยาวชนตำบลนาไม้ไผ่</t>
  </si>
  <si>
    <t>นักเรียนจำนวน  100 คน</t>
  </si>
  <si>
    <t>เกิดแกนนำเยาวชนขับเคลื่อนทางด้านเอดส์ในชุมชน</t>
  </si>
  <si>
    <t>โรงพยาบาลทุ่งสง</t>
  </si>
  <si>
    <t>เพื่อให้ผู้สูงอายุมีการออกกำลังกายอย่างเหมาะสมและต่อเนื่อง</t>
  </si>
  <si>
    <t>กลุ่มผู้สูงอายุ จำนวน 30 คน</t>
  </si>
  <si>
    <t>ผู้สูงอายุมีสุขภาพที่ดีขึ้น</t>
  </si>
  <si>
    <t>โรงพยาบาลส่งเสริมสุขภาพตำบลบ้านทุ่งส้าน</t>
  </si>
  <si>
    <t>โครงการตรวจสารเคมีตกค้างในเลือดของเกษตรกร</t>
  </si>
  <si>
    <t>เพื่อตรวจหาระดับสารเคมีตกค้างในกระแสเลือดของเกษตรกร</t>
  </si>
  <si>
    <t>กลุ่มเกษตรกร จำนวน 50 คน</t>
  </si>
  <si>
    <t>ประชาชนตระหนักและปลอดจากการมีสารเคมีตกค้าง</t>
  </si>
  <si>
    <t>เพื่อลดอัตราการเกิดไข้เลือดออก</t>
  </si>
  <si>
    <t>จำนวนสติถิการลดโรค</t>
  </si>
  <si>
    <t>โครงการเยี่ยมบ้านผู้ป่วยติดเตียง, ผู้พิการฯ</t>
  </si>
  <si>
    <t>เพื่อการดูแลสุขภาพของผู้ป่วย,ผู้พิการและเสริมกำลังใจ</t>
  </si>
  <si>
    <t>เดือนละ 1 ครั้ง</t>
  </si>
  <si>
    <t>ผู้พิการผู้ป่วยติดเตียง มีสุขภาพดีขึ้น</t>
  </si>
  <si>
    <t>เพื่อให้เยาวชนรู้จักป้องกันตนเองจากการมีเพศสัมพันธ์ก่อนไว้อันควร</t>
  </si>
  <si>
    <t>เยาวชนจำนวน 30 คน</t>
  </si>
  <si>
    <t>เยาวชนมีความเข้าใจและสามารถนำไปปฏิบัติได้</t>
  </si>
  <si>
    <t>เพื่อให้ประชาชนในชุมชนมีพฤติกรรมการออกกำลังกายอย่างสม่ำเสมอ</t>
  </si>
  <si>
    <t>ประชาชนหมู่1-14</t>
  </si>
  <si>
    <t>จำนวนผู้เข้าร่วมกิจกรรม</t>
  </si>
  <si>
    <t>ประชาชนมีสุขภาพดีขึ้น</t>
  </si>
  <si>
    <t>โครงการลดพุงในโรงเรียน</t>
  </si>
  <si>
    <t>เพื่อให้เด็กในโรงเรียนลดพุง ลดโรคอ้วน</t>
  </si>
  <si>
    <t>โรงเรียนในตำบล</t>
  </si>
  <si>
    <t>เด็กมีสุขภาพที่ดี ลดการเกิดโรคอ้วน</t>
  </si>
  <si>
    <t>โรงเรียนในตำบลนาไม้ไผ่</t>
  </si>
  <si>
    <t>โครงการปั่นลดโรค</t>
  </si>
  <si>
    <t>เพื่อรณรงค์ให้ประชาชนหันมาใช้จักรยานเป็นการลดโลกร้อน</t>
  </si>
  <si>
    <t>ผู้เข้าร่วมโครงการ  100คน</t>
  </si>
  <si>
    <t>ประชาชนออกกำลังกายโดยการใช้จักรยานมากขึ้น</t>
  </si>
  <si>
    <t>โครงการสนับสนุนการดูแลชุมชนป้องกันโรคเอดส์</t>
  </si>
  <si>
    <t>เพื่อให้ประชาชนชนตระหนักถึงความเสี่ยงการการติดเชื้อเอดส์</t>
  </si>
  <si>
    <t>เกิดแกนนำประชาชน</t>
  </si>
  <si>
    <t>โครงการสนับสนุนจัดทำสื่อรูปแบบต่างๆ รณรงค์ด้านสุขภาพในชุมชน</t>
  </si>
  <si>
    <t>เพื่อการมีสื่อทางด้านสาธารณสุขอย่างแพร่หลาย</t>
  </si>
  <si>
    <t>จำนวนสื่อประชาสัมพันธ์</t>
  </si>
  <si>
    <t>ประชาชนได้รับความรู้จากสื่อ</t>
  </si>
  <si>
    <t>โครงการสายใยรักถักทอคุณธรรม</t>
  </si>
  <si>
    <t>เพื่อเสริมสร้างพัฒนาการการเรียนรู้ให้กับเด็ก</t>
  </si>
  <si>
    <t>เด็กทั้งหมดในโรงเรียน</t>
  </si>
  <si>
    <t>จำนวน 1 แห่ง</t>
  </si>
  <si>
    <t>แหล่งน้ำบริโภคแก่ประชาชน</t>
  </si>
  <si>
    <t>แหล่งน้ำอุปโภคบริโภคแก่ประชาชน</t>
  </si>
  <si>
    <t>โครงการก่อสร้างถนนลาดยางสายชลประทาน  (ม.2)</t>
  </si>
  <si>
    <t>โครงการก่อสร้างถนนลาดยางสายหนองหัวดอน - บ้านนายหิ้น  (ม.4)</t>
  </si>
  <si>
    <t>โครงการก่อสร้างถนนลาดยางสายหนองหัวดอน - สามแยกหนองแดง  (ม.4)</t>
  </si>
  <si>
    <t>โครงการก่อสร้างถนนลาดยางสายหนองคล้า - หมู่ 6  (ม.5)</t>
  </si>
  <si>
    <t>โครงการก่อสร้างถนนลาดยางสายแคเสาธง  (ม.6)</t>
  </si>
  <si>
    <t>โครงการก่อสร้างถนนลาดยางสายสี่แยกหนองหอย-บ้าน นายเจิม  (ม.6)</t>
  </si>
  <si>
    <t>โครงการก่อสร้างถนนลาดยางสายบ่อส้มไฟ-จดบ้านนายจรัส (ม.7)</t>
  </si>
  <si>
    <t>โครงการก่อสร้างถนนลาดยางสายต้นเหรียง - บ้านนายบุญธรรม  (ม.8)</t>
  </si>
  <si>
    <t>โครงการก่อสร้างถนนลาดยางสายบ้านนายสมนึก - เขต ตำบลเขาโร (ม.8)</t>
  </si>
  <si>
    <t>โครงการก่อสร้างถนนลาดยางสายสามแยกบ้านผู้ใหญ่เกษม - เขต ตำบลเขาโร (ม.8)</t>
  </si>
  <si>
    <t>โครงการก่อสร้างถนนลาดยางสายแคเสาธง (ม.9)</t>
  </si>
  <si>
    <t>โครงการก่อสร้างถนนลาดยางสายควนเนียง - หมู่ 11 ตำบลควนกรด (ม.12)</t>
  </si>
  <si>
    <t>แผนพัฒนาสามปี (พ.ศ.2560 - 2562)</t>
  </si>
  <si>
    <t>โครงการบุกเบิกถนนเลียบคลองกรน (ม.1)</t>
  </si>
  <si>
    <t>โครงการบุกเบิกถนนสายคึกฤทธิ์ต่อเขตคลองตรน (ม.1)</t>
  </si>
  <si>
    <t>โครงการบุกเบิกถนนสายเกาะยาง - บ้านจ่าเริญ  (ม.5)</t>
  </si>
  <si>
    <t>โครงการบุกเบิกถนนสายบ้านนางจิราภรณ์ - หมู่ 12  (ม.6)</t>
  </si>
  <si>
    <t>โครงการบุกเบิกถนนสายบ้านนายประจวบ เกิดศรี - เขต หมู่ที่ 10 (ม.7)</t>
  </si>
  <si>
    <t>โครงการบุกเบิกถนนสายบ้านนายอนุโชติ - บ้านนายกิจจา (ม.8)</t>
  </si>
  <si>
    <t>โครงการบุกเบิกถนนสายห้วยเหรียง - บ้านนายประภาส สุขอนันต์ (ม.8)</t>
  </si>
  <si>
    <t>โครงการบุกเบิกถนนสายสามแยกประชาอุทิศ - เขื่อนบ้านต่อเรือ (ม.9)</t>
  </si>
  <si>
    <t>โครงการบุกเบิกถนนสายบ้านนายนันทวดี รอดสีเสน - บ้านนายสวัสดิ์ บัวบาล  (ม.10)</t>
  </si>
  <si>
    <t>โครงการบุกเบิกถนนสายบ้านนายภิญโญ - แก้มลิง (ม.12)</t>
  </si>
  <si>
    <t>โครงการบุกเบิกถนนสายบ้านนายสิทธิชัย ชอบทำกิจ - ไสหนำสูง  (ม.14)</t>
  </si>
  <si>
    <t>โครงการซ่อมแซมผิวจราจรถนนลาดยางสายราษฎรบูรณะ (ม.9)</t>
  </si>
  <si>
    <t>โครงการซ่อมแซมผิวจราจรถนนลาดยางสายสามแยกวัดลุมพินี (ม.9)</t>
  </si>
  <si>
    <t>โครงการซ่อมแซมผิวจราจรถนนลาดยางสายสามแยกไสยูง-บ้านปากคลอง (ม.11)</t>
  </si>
  <si>
    <t>ซ่อมแซมผิวจราจรถนนลาดยางสายสามแยกทุ่งข่า - โรงเรียนบ้านวังยาว (ม.12)</t>
  </si>
  <si>
    <t xml:space="preserve">โครงการซ่อมแซมถนนให้ใช้ได้ตลอดทั้งปี ม.1-ม.14 </t>
  </si>
  <si>
    <t>ผิวจราจรกว้าง ข้างละ 1 ม.ระยะทาง 1000 ม.</t>
  </si>
  <si>
    <t>โครงการก่อสร้างถนนคอนกรีตบริเวณเทวดาเกาะกลาง  (ม.4)</t>
  </si>
  <si>
    <t>โครงการขยายเขตประปาจากฝายเก็บหมู่ที่ 9 (ม.8)</t>
  </si>
  <si>
    <t>โครงการปรับปรุงศาลาแม่ย่านาง  (ม.2)</t>
  </si>
  <si>
    <t>โครงการก่อสร้างศาลาพร้อมซุ้มประตูเทวดาเกาะกลาง  (ม.4)</t>
  </si>
  <si>
    <t>โครงการติดตั้งระบบโซลาเซลล์ประปาบ้านวังจิก  (ม.4)</t>
  </si>
  <si>
    <t>โครงการก่อสร้างฝาปิดรางตัววีหน้าบ้านนายสุรสิทธิ์ รัตนบุรี - บ้านนายธวัชชัย   (ม.3)</t>
  </si>
  <si>
    <t>ระยะทาง 300 ม.</t>
  </si>
  <si>
    <t>ระยะทาง 1500 ม.</t>
  </si>
  <si>
    <t>โครงการขุดลอกคูน้ำถนนทุกสายในหมู่บ้าน (ม.3)</t>
  </si>
  <si>
    <t>ระยะทาง 2000 ม.</t>
  </si>
  <si>
    <t>โครงการขุดลอกสระบ้านป่าไม้แดง พร้อมปรับปรุงภูมิทัศน์   (ม.3)</t>
  </si>
  <si>
    <t>โครงการก่อสร้างรางตัววีสามแยกบ้านนายนอง - สามแยกเขาโร  (ม.4)</t>
  </si>
  <si>
    <t>โครงการก่อสร้างท่อเหลี่ยมข้างบ้านนายเสรี ภักดีสุวรรณ  (ม.6)</t>
  </si>
  <si>
    <t>โครงการขุดลอกคลองภายในหมู่บ้าน (ม.6)</t>
  </si>
  <si>
    <t>โครงการขุดลอกคลองเขา (ม.7)</t>
  </si>
  <si>
    <t>โครงการก่อสร้างท่อเหลี่ยมคลองเขาบริเวณที่ดินนายวีรยุทธ (ม.9)</t>
  </si>
  <si>
    <t>โครงการก่อสร้างท่อเหลี่ยมสายบ้านกลาง ราษฎรบูรณะ (ม.9)</t>
  </si>
  <si>
    <t>โครงการขุดลอกสระต่อเรือ (ม.9)</t>
  </si>
  <si>
    <t>โครงการวางท่อระบายน้ำถนนสายราษฎรบูรณะ (ม.9)</t>
  </si>
  <si>
    <t>โครงการขุดลอกคลองขนานหน้าสวนจีน (ม.10)</t>
  </si>
  <si>
    <t>โครงการเปลี่ยนท่อระบายน้ำบริเวณสามแยกสวนจีน (ม.10)</t>
  </si>
  <si>
    <t>ก่อสร้างท่อเหลี่ยม คสล.สายหลังโรงรมยางหนองแดง (ม.11)</t>
  </si>
  <si>
    <t>โครงการขุดลอกทางระบายน้ำริมถนนภายในหมู่บ้าน  (ม.11)</t>
  </si>
  <si>
    <t>โครงการขุดลอกคลองบางใหญ่พร้อมสร้างฝายกันน้ำขนาดเล็ก (ม.13)</t>
  </si>
  <si>
    <t>โครงการก่อสร้างระบบประปาหมู่บ้าน (ม.1)</t>
  </si>
  <si>
    <t>โครงการขยายเขตประปาสายหนองหยี (ม.1)</t>
  </si>
  <si>
    <t>โครงการขยายเขตประปาหมู่บ้านจากหนองฆ้องไชย และก่อสร้างระบบประปาหมู่บ้าน (ม.1)</t>
  </si>
  <si>
    <t>โครงการเปลี่ยนท่อประปาจากบ้านนายนันทวี รอดสีเสน (ม.10)</t>
  </si>
  <si>
    <t>โครงการปรับปรุงท่อประปา/ระบบประปาบ้านควนเนียง (ม.12)</t>
  </si>
  <si>
    <t>โครงการปรับปรุงท่อประปา/ระบบประปาสายหนองพุก (ม.12)</t>
  </si>
  <si>
    <t>โครงการปรับปรุงระบบประปาพร้อมขยายท่อเมนประปาบ้านอ่าวกราย (ม.13)</t>
  </si>
  <si>
    <t>โครงการขยายท่อเมนประปาส่วนภูมิภาค  (ม.14)</t>
  </si>
  <si>
    <t>ระยะทางยาว 1000 ม.</t>
  </si>
  <si>
    <t>โครงการขยายเขตไฟฟ้าสาธารณบ้านนายไพฑูรย์ หนูหนอง - หนองแดง  (ม.4)</t>
  </si>
  <si>
    <t>โครงการขยายเขตไฟฟ้าสาธารณะบริเวณเทวดาเกาะกลาง  (ม.4)</t>
  </si>
  <si>
    <t>โครงการขยายเขตไฟฟ้าสาธารณะสายบ้านนายครรชนะ - บ้านนายจิรศักดิ์ (ม.7)</t>
  </si>
  <si>
    <t>โครงการขยายเขตไฟฟ้าสาธารณะสายบ้านนายจรัส - บ้านนายประจวบ (ม.7)</t>
  </si>
  <si>
    <t>โครงการขยายเขตไฟฟ้าสาธารณะสายบ้านนายอุดม - บ้านนายบุญธรรม (ม.7)</t>
  </si>
  <si>
    <t>โครงการก่อสร้างระบบประปาแรงดันสูงพร้อมวางระบบกรองน้ำบริเวณหนองหัวดอน  (ม.4)</t>
  </si>
  <si>
    <t>โครงการติดตั้งระบบถังกรองระบบประปาบ้านวังจิก  (ม.4)</t>
  </si>
  <si>
    <t>โครงการเจาะบ่อบาดาลพร้อมหอถัง (ม.5)</t>
  </si>
  <si>
    <t>โครงการเจาะบ่อบาดาลบ้านนายชม - บ้านเกาะใหญ่ (ม.9)</t>
  </si>
  <si>
    <t>โครงการติดตั้งถังกรองน้ำประปาหนองพุก (ม.12)</t>
  </si>
  <si>
    <t>โครงการปรับปรุงคลองส่งน้ำชลประทาน (ม.1)</t>
  </si>
  <si>
    <t>ระยะทางยาว 2000 ม.</t>
  </si>
  <si>
    <t>โครงการก่อสร้างหอกระจายข่าวในหมู่บ้าน  (ม.2)</t>
  </si>
  <si>
    <t>เพื่อเพิ่มประสิทธิภาพในการเรียนของเด็กนักเรียนในตำบล</t>
  </si>
  <si>
    <t>จำนวนนักเรียนที่รับการสอนพิเศษ</t>
  </si>
  <si>
    <t>นักเรียนในตำบลได้รับเพิ่มประสิทธิภาพในการเรียน</t>
  </si>
  <si>
    <t>โครงการสนับสนุนกลุ่มปราชญ์ชาวบ้านและประเพณีพื้นบ้าน (ม.8)</t>
  </si>
  <si>
    <t>เพื่อให้ผลผลิตจากชุมชนจำหน่ายโดยชุมชน</t>
  </si>
  <si>
    <t>จำนวนสินค้าในตลาดกลาง</t>
  </si>
  <si>
    <t>ประชาชนมีแหล่งจำหน่ายสินค้าไม่ผ่านพ่อค้าคนกลาง</t>
  </si>
  <si>
    <t>โครงการแปรรูปผลิตภัณฑ์ทางการเกษตร</t>
  </si>
  <si>
    <t>เพื่อเพิ่มรายได้แก่เกษตรกร</t>
  </si>
  <si>
    <t>เกษตรกรมีรายได้เพิ่มขึ้น</t>
  </si>
  <si>
    <t>โครงการส่งเสริมอาชีพเลี้ยงปลา</t>
  </si>
  <si>
    <t>เพื่อสนับสนุนการเลี้ยงปลาแก่ประชาชน</t>
  </si>
  <si>
    <t>ขอสนับสนุนกลุ่มอาชีพจัดดอกไม้จันทน์  (ม.2)</t>
  </si>
  <si>
    <t>อบรมให้ความรู้การเพาะถั่วงอก  (ม.2)</t>
  </si>
  <si>
    <t>โครงการสนับสนุนกลุ่มทำนาข้าว และพืชไร่ (ม.8)</t>
  </si>
  <si>
    <t>โครงการอบรมเพิ่มความรู้ด้านการทำประมง (ม.9)</t>
  </si>
  <si>
    <t>สนับสนุนวัสดุอุปกร์ในการเลี้ยงสัตว์ในครัวเรือน (ม.10)</t>
  </si>
  <si>
    <t>โครงการสนับสนุนกลุ่มอาชีพเสริมภายในหมู่บ้าน (ม.13)</t>
  </si>
  <si>
    <t>โครงการส่งเสริมการออกกำลังกายส่งเสริมสุขภาพในผู้สูงอายุ</t>
  </si>
  <si>
    <t>สนับสนุนงบประมาณสมทบกองทุนหลักประกันสุขภาพ (สปสช.)</t>
  </si>
  <si>
    <t>เพื่อขับเคลื่อนกิจกรรมตามแผนงาน สปสช.</t>
  </si>
  <si>
    <t>จำนวนโครงการ/ผู้เข้าร่วมโครงการ</t>
  </si>
  <si>
    <t>ประชาชนมีสุขภาพดีถ้วนหน้า</t>
  </si>
  <si>
    <t>โครงการปรับปรุงภูมิทัศน์เทวดาเกาะกลาง  (ม.4)</t>
  </si>
  <si>
    <t>สปสช.องค์การบริหารส่วนตำบลนาไม้ไผ่</t>
  </si>
  <si>
    <t>จำนวน 150 ครัวเรือน</t>
  </si>
  <si>
    <t>โครงการสนับสนุนงบประมาณท้องถิ่นในการจัดทำเอกสารสิทธิ์  (ม.8)</t>
  </si>
  <si>
    <t>เพื่อสนับสนุนให้ประชาชนมีที่ดินทำกินที่ถูกต้อง</t>
  </si>
  <si>
    <t>จำนวนผู้ขอเอกสารสิทธิ์</t>
  </si>
  <si>
    <t>ประชาชนมีที่ดินทำกินที่ถูกต้อง</t>
  </si>
  <si>
    <t>โครงการก่อสร้างถนนลาดยางสายบ้านนายอนันต์ หนูในน้ำ - ถึงบ้านนายวินัย  ศรีจันทร์  (ม.5)</t>
  </si>
  <si>
    <t>โครงการก่อสร้างถนนลาดยางสายตกวัด  (ม.5)</t>
  </si>
  <si>
    <t>โครงการก่อสร้างถนนลาด ยางสายสามแยกบ้านนายสุนทร - นายประไพ หมู่ที่ 10 ตอน 2  (ม.6)</t>
  </si>
  <si>
    <t>โครงการก่อสร้างถนนลาดยางสายบ้านนายจำนูญ - บ้านนางผิน (ม.9)</t>
  </si>
  <si>
    <t>ทางหลวงชนบท อบจ.</t>
  </si>
  <si>
    <t>โครงการก่อสร้างถนนลาดยางสายบ้านนางประภา(สายมิยาซาวา-สายชลประทาน)(หมู่ที่ 1)</t>
  </si>
  <si>
    <t>โครงการก่อสร้างถนนลาดยางสายหนองฆ้องไชย(หมู่ 2)</t>
  </si>
  <si>
    <t>โครงการบุกเบิกถนนสายบ้านนายปลอบ หนูชุม - ถนนสายทุ่งส้าน น้ำราง (ม.9)</t>
  </si>
  <si>
    <t>โครงการซ่อมแซมผิวจราจรถนนลาดยางภายในหมู่บ้าน (ม.1-ม.14)</t>
  </si>
  <si>
    <t>จำนวน 1500 ตารางเมตร</t>
  </si>
  <si>
    <t>ผิวจราจรกว้าง 4 ม.ระยะทาง 150 ม.</t>
  </si>
  <si>
    <t>โครงการก่อสร้างถนนคอนกรีตทางเข้าสำนักงาน องค์การบริหารส่วนตำบลนาไม้ไผ่  (ม.6)</t>
  </si>
  <si>
    <t>โครงการก่อสร้างฝายชะลอน้ำ/ฝายมีชีวิต (ม.1-ม.14)</t>
  </si>
  <si>
    <t>อบจ. กระทรวงการท่องเที่ยวและกีฬา</t>
  </si>
  <si>
    <t>โครงการติดตั้งระบบประปาโซลาเซลล์ (ม.1-ม.14)</t>
  </si>
  <si>
    <t>จำนวน 14 หลัง</t>
  </si>
  <si>
    <t>ระบบประปาโซลาร์เซลล์</t>
  </si>
  <si>
    <t>โครงการขุดลอกห้วยท่องบ่อมอง (ม.9)</t>
  </si>
  <si>
    <t xml:space="preserve">ยาว 1000 เมตร    </t>
  </si>
  <si>
    <t>กว้าง 50 ม.   ยาว 100 ม.    ลึก 5 เมตร</t>
  </si>
  <si>
    <t>โครงการซ่อมแซมระบบประปาหมู่บ้านพร้อมขยายเขต (ม.1-ม.14)</t>
  </si>
  <si>
    <t>ระยะทาง 6,000 ม.</t>
  </si>
  <si>
    <t>กรมส่งเสริมฯ  กรมทรัพยากรน้ำ กรมชลประทาน</t>
  </si>
  <si>
    <t xml:space="preserve">โครงการขยายเขตประปาส่วนภูมิภาค หมู่ที่ 6 หมู่ที่ 7 หมู่ที่ 10 และหมู่ที่ 14 </t>
  </si>
  <si>
    <t>โครงการปรับปรุงระบบประปาโซลาเซล ม.1-ม.14</t>
  </si>
  <si>
    <t>โครงการขยายเขตพร้อมติดตั้งไฟฟ้าสาธารณะบริเวณสถานที่สาธารณะประโยชน์/สถานที่ราชการ ภายในตำบล ม.1-14</t>
  </si>
  <si>
    <t>โครงการขยายเขตไฟฟ้าตกค้าง ม.1-ม.14</t>
  </si>
  <si>
    <t>อบต. ประมงอำเภอทุ่งสง  สนง.เกษตรอำเภอทุ่งสง</t>
  </si>
  <si>
    <t>โครงการเจาะบ่อบาดาล พร้อมหอถัง (ม.1-ม.14)</t>
  </si>
  <si>
    <t>จำนวน 14 จุด</t>
  </si>
  <si>
    <t>โครงการอาคารพลังงานโซลาร์เซลล์ อบต.นาไม้ไผ่</t>
  </si>
  <si>
    <t>โครงการปรับปรุงระบบประปาน้ำดื่ม (ม.11)</t>
  </si>
  <si>
    <t>20 จุด</t>
  </si>
  <si>
    <t>จำนวนครัวเรือนที่ใช้ไฟฟ้า</t>
  </si>
  <si>
    <t>ประชาชนมีไฟฟ้าใช้อย่างทั่วถึงทุกครัวเรือน</t>
  </si>
  <si>
    <t>การไฟฟ้าส่วนภูมิภาค</t>
  </si>
  <si>
    <t>โครงการสานสัมพันธ์น้องพี่</t>
  </si>
  <si>
    <t>เพื่อสร้างความสัมพันธ์ระหว่างเด็กผู้ปกครองและชุมชน</t>
  </si>
  <si>
    <t>จำนวนเด็กนักเรียนและผู้ปกครองสังกัด อบต.นาไม้ไผ่</t>
  </si>
  <si>
    <t>เด็กและผู้ปกครองได้ทำกิจกรรมร่วมกัน</t>
  </si>
  <si>
    <t>ศพด.ตำบลนาไม้ไผ่</t>
  </si>
  <si>
    <t xml:space="preserve">ผิวจราจรกว้าง 6 ม. ระยะทางรวม 2,960 เมตร  </t>
  </si>
  <si>
    <t xml:space="preserve">ก่อสร้างถนนลาดยางแบบแอสฟัลติกส์คอนกรีต และวางท่อระบายน้ำ คสล.สายช่องเขาหินลูกช้าง-ห้วยน้ำดำ พร้อมอาคารจุดชมวิว หมู่ที่ ๑๐,๑๓ ตำบลนาไม้ไผ่ </t>
  </si>
  <si>
    <t xml:space="preserve">โครงการก่อสร้างถนนลาดยางแบบแอสฟัลติกส์คอนกรีตสายสามแยกบ้านนายชม-เขต ต.เขาโร หมู่ที่ 8 ตำบลนาไม้ไผ่ </t>
  </si>
  <si>
    <t xml:space="preserve">ผิวจราจรกว้าง 5 เมตร ระยะทาง 3,300 เมตร  </t>
  </si>
  <si>
    <t xml:space="preserve">โครงการก่อสร้างถนนลาดยางแบบแอสฟัลท์ติกคอนกรีตถนนสายวัดลุมพินี –ม.12 ตำบลควนกรด  ตำบลนาไม้ไผ่  </t>
  </si>
  <si>
    <t xml:space="preserve">ผิวจราจรกว้าง 6 เมตร ระยะทาง 3,250 เมตร  </t>
  </si>
  <si>
    <t>โครงการก่อสร้างถนนลาดยางแบบแอสฟัลติกส์คอนกรีตสายทุ่งส้าน-เขต ต.ที่วัง หมู่ที่ 11ตำบลนาไม้ไผ่</t>
  </si>
  <si>
    <t xml:space="preserve"> ผิวจราจรกว้าง 5 เมตร ระยะทาง 2,650 เมตร  </t>
  </si>
  <si>
    <t>โครงการอนุรักษ์พันธุกรรมพืช</t>
  </si>
  <si>
    <t>เพื่ออนุรักษ์พันธุพืชตามแนวพระราชดำริสมเด็จพระเทพฯ</t>
  </si>
  <si>
    <t>จำนวนป่าไม้ที่เพิ่มขึ้น/พันธุ์พืชไม่สูญหาย</t>
  </si>
  <si>
    <t>โครงการป้องกันโรคพื้นบ้าน/โรคประจำถิ่น</t>
  </si>
  <si>
    <t>เพื่อป้องกันโรคที่เกิดขึ้นในพื้นที่</t>
  </si>
  <si>
    <t>ประชาชนในพื้นที่ปลอดโรค</t>
  </si>
  <si>
    <t>โครงการป้องกันไข้เลือดออกกำจัดยุงลายและการแพร่ระบาดของโรคไข้เลือดออก</t>
  </si>
  <si>
    <t>เพื่อสุขภาพช่องปากที่ดี</t>
  </si>
  <si>
    <t>โครงการประชุมปรึกษาหารือร่วมกับชุมชน</t>
  </si>
  <si>
    <t>เพื่อสร้างความสัมพันธ์และความเข้าใจ ระหว่างครูกับชุมชน</t>
  </si>
  <si>
    <t>ชุมชนเกิดความเข้าใจและความรู้สึกที่ดีกับสถานศึกษา</t>
  </si>
  <si>
    <t>เพื่อเพิ่,ประสิทธิ ภาพคณะกรรม การสถานศึกษาขั้นพื้นฐาน</t>
  </si>
  <si>
    <t>โครงการก่อสร้างที่กักเก็บน้ำขนาดใหญ่ (ม.1-ม.14)</t>
  </si>
  <si>
    <t>ชุมชนที่ขาดแคลนน้ำมีน้ำอุปโภคบริโภค</t>
  </si>
  <si>
    <t>เพื่อให้ประชาชนมีน้ำอุปโภคบริโภค</t>
  </si>
  <si>
    <t>10 จุด</t>
  </si>
  <si>
    <t>จำนวนแหล่งน้ำ</t>
  </si>
  <si>
    <t>จำนวนที่กักเก็บน้ำ</t>
  </si>
  <si>
    <t>โครงการติดตั้งถังกรองน้ำ (ม.1-ม.14)</t>
  </si>
  <si>
    <t>ส่วนโยธา อบจ.</t>
  </si>
  <si>
    <t>โครงการก่อสร้างลานกีฬาประจำตำบล (ม.5)</t>
  </si>
  <si>
    <t xml:space="preserve">กว้าง 19.00 ม. ยาว 32.00 ม. </t>
  </si>
  <si>
    <t>กรมส่งเสริมการท่องเที่ยวและกีฬา</t>
  </si>
  <si>
    <t>โครงการก่อสร้างถนน  ลาดยางสายบ้าน นายแพร้ว หมู่ที่ 14 – เขต หมู่ที่ 12 ตำบลควนกรด</t>
  </si>
  <si>
    <t>โครงการปรับปรุงภูมิทัศน์สระหนองยางยวง และสนามกีฬาประจำตำบล(ม.6)</t>
  </si>
  <si>
    <t>ปี 2562</t>
  </si>
  <si>
    <t>โครงการก่อสร้างแก้มลิง/เขื่อน/สระกักเก็บน้ำ (ม.9)</t>
  </si>
  <si>
    <t>โครงการต่อเติมอาคารสำนักงานองค์การบริหารส่วนตำบลนาไม้ไผ่</t>
  </si>
  <si>
    <t>มีสถานที่พร้อมใช้งานบริการแก่ประชาชน</t>
  </si>
  <si>
    <t>โครงการก่อสร้าง/ปรับปรุงอาคารสำหรับทำกิจกรรมของผู้สูงอายุ</t>
  </si>
  <si>
    <t>เพื่อให้ผู้สูงอายุมีสถานที่ทำกิจกรรมเพื่อประโยชน์ต่อตนเองและชุมชน</t>
  </si>
  <si>
    <t>อาคารผู้สูงอายุ</t>
  </si>
  <si>
    <t>ผู้สูงอายุมีสถานที่ทำกิจกรรมเพื่อประโยชน์ต่อตนเองและชุมชน</t>
  </si>
  <si>
    <t>โครงการขยายเขตไฟฟ้าเพื่อใช้กับประปาวังจิก  (ม.4)</t>
  </si>
  <si>
    <t>โครงการศึกษาแหล่งเรียนรู้นอกสถานที่</t>
  </si>
  <si>
    <t>ค่าจัดการเรียนการสอนรายหัว</t>
  </si>
  <si>
    <t>โครงการสนับสนุนค่าใช้จ่ายการบริหารสถานศึกษาอาหารกลางวันอาหารเสริมนม</t>
  </si>
  <si>
    <t>โครงการจัดตกแต่งเรือพนมพระ</t>
  </si>
  <si>
    <t>โครงการหมู่บ้านพัฒนาตามแนวปรัชญาเศรษฐกิจพอเพียง</t>
  </si>
  <si>
    <t>โครงการพัฒนาศักยภาพคณะอนุกรรมการคุ้มครองเด็กตำบลนาไม้ไผ่</t>
  </si>
  <si>
    <t>โครงการพัฒนาคุณภาพชีวิตผู้พิการ</t>
  </si>
  <si>
    <t>โครงการพัฒนาคุณภาพชีวิตผู้สูงอายุ</t>
  </si>
  <si>
    <t>โครงการแข่งขันกีฬาภายนอก</t>
  </si>
  <si>
    <t>โครงการจัดการแข่งขันกีฬาภายใน/สนับสนุนอุปกรณ์ต่างๆให้แก่กลุ่มออกกำลังกาย ภายในตำบลนาไม้ไผ่</t>
  </si>
  <si>
    <t>โครงการส่งเสริมสนับสนุนนักกีฬาเข้าร่วมการแข่งขันในระดับต่างๆ</t>
  </si>
  <si>
    <t>โครงการระบบดูแลช่วยเหลือนักเรียน</t>
  </si>
  <si>
    <t>เพื่อจัดกิจกรรมดูแลช่วยเหลือนักเรียน</t>
  </si>
  <si>
    <t>นักเรียนได้รับการดูแลอย่างเป็นระบบ</t>
  </si>
  <si>
    <t>โครงการพัฒนาคุณภาพและมาตรฐานการศึกษาระดับปฐมวัย</t>
  </si>
  <si>
    <t>เพื่อจัดกิจกรรมพัฒนาคุณภาพมาตรฐานการศึกษาระดับปฐมวัย</t>
  </si>
  <si>
    <t>มีมาตรฐานการศึกษาเพิ่มขึ้น</t>
  </si>
  <si>
    <t>โครงการวันสำคัญ</t>
  </si>
  <si>
    <t>เพื่อจัดกิจกรรมวันสำคัญต่าง</t>
  </si>
  <si>
    <t>นักเรียนได้เข้าร่วมกิจกรรมในวันสำคัญ</t>
  </si>
  <si>
    <t>ค่าใช้จ่ายในการส่งเสริม อปท.ที่มีการจัดทำแผนพัฒนาการศึกษาดีเด่น</t>
  </si>
  <si>
    <t>ค่าใช้จ่ายในการพัฒนาครูผู้ดูแลเด็ก/ผู้ดูแลเด็ก</t>
  </si>
  <si>
    <t>เพื่อเป็นค่าใช้จ่ายในการพัฒนาครูผู้ดูแลเด็ก/ผู้ดูแลเด็ก</t>
  </si>
  <si>
    <t>มีการจัดทำแผนการศึกษาที่ดี</t>
  </si>
  <si>
    <t>ครูได้รับการพัฒนา</t>
  </si>
  <si>
    <t>โครงการอบรมเสริมอาชีพเตาเผาถ่าน 200 ลิตร เพื่อการผลิตถ่านหุงต้มและน้ำส้มควันไม้</t>
  </si>
  <si>
    <t>เพื่อสนับสนุนการประกอบอาชีพแก่ประชาขน</t>
  </si>
  <si>
    <t>โครงการส่งเสริมการเลี้ยงไก่พันธุ์ศรีวิชัย</t>
  </si>
  <si>
    <t>โครงการฝึกอบรมเชิงปฏิบัติการการใช้สารชีวภาพป้องกันกำจัดโรคพืชและแมลง</t>
  </si>
  <si>
    <t>โครงการอบรมเพิ่มความรู้ในการขยายพันธุ์พืช</t>
  </si>
  <si>
    <t>โครงการอบรม อปพร.</t>
  </si>
  <si>
    <t>โครงการอบรมทักษะเกี่ยวกับการช่วยเหลือผู้ประสบภัย</t>
  </si>
  <si>
    <t>เพื่อเพิ่มทักษะความเข้าใจในการช่วยเหลือผู้ประสบภัยที่ถูกวิธี</t>
  </si>
  <si>
    <t>ผู้ร่วมกิจกรรมมีทักษะความเข้าใจในการช่วยเหลือผู้ประสบภัยที่ถูกวิธี</t>
  </si>
  <si>
    <t>โครงการรณรงค์และอนุรักษ์ทรัพยากรธรรมชาติและสิ่งแวดล้อม/โครงการตามพระราชเสาวนีย์ เนื่องในวันสำคัญต่างๆ</t>
  </si>
  <si>
    <t>โครงการจัดการสิ่งแวดล้อมยั่งยืน</t>
  </si>
  <si>
    <t>เพื่อสนับสนุนการจัดการสิ่งแวดล้อมให้เกิดความยั่งยืนแก่ชุมชน</t>
  </si>
  <si>
    <t>ตำบลนาไม้ไผ่มีสิ่งแวดล้อมที่ดี</t>
  </si>
  <si>
    <t>โครงการอบรมศึกษาดูงานนอกสถานที่ ของบุคลากร อบต./ผู้นำ/กลุ่มต่างๆ ภายในตำบล</t>
  </si>
  <si>
    <t>โครงการจัดทำประชาคมตำบล/หมู่บ้าน ในการจัดทำแผนชุมชน แผนพัฒนาท้องถิ่น</t>
  </si>
  <si>
    <t>จำนวน  อปพร.</t>
  </si>
  <si>
    <t>โครงการส่งเสริมพัฒนาการศึกษาและศูนย์พัฒนาเด็กเล็กเนื่องในวันเด็กแห่งชาติ</t>
  </si>
  <si>
    <t>โครงการส่งเสริมคุณธรรม จริยธรรมสำหรับยุวชนรองรับการเข้าสู่ประชาคมอาเซียน</t>
  </si>
  <si>
    <t>เพื่อเป็นค่าใช้จ่ายในการจัดทำแผนพัฒนาการศึกษาดีเด่น</t>
  </si>
  <si>
    <t>โครงการเยี่ยมบ้าน</t>
  </si>
  <si>
    <t>เพื่อจัดกิจกรรมเยี่ยมบ้านนักเรียน</t>
  </si>
  <si>
    <t>นักเรียนได้เข้าร่วมกิจกรรม</t>
  </si>
  <si>
    <t>โครงการก่อสร้างระบบประปาพร้อมหอถังแบบแชมเปน  (ม.7)</t>
  </si>
  <si>
    <t>โครงการส่งเสริมและพัฒนาอาชีพให้กับประชาชน  ม.1-14</t>
  </si>
  <si>
    <t>โครงการอบรมจริยธรรม คุณธรรมแก่พนักงาน พนักงานจ้าง อบต./ประชาชนในชุมชน</t>
  </si>
  <si>
    <t>โครงการส่งเสริมด้านวัฒนธรรมจารีตประเพณีและศาสนา/งานรัฐพิธีต่างๆ ภายในตำบล(รายละเอียดตามโครงการที่เสนอ)</t>
  </si>
  <si>
    <t>โครงการฝึกอบรมถ่ายทอดความรู้ด้านการประกอบอาชีพแก่ประชาชน</t>
  </si>
  <si>
    <t>โครงการส่งเสริมพัฒนาครัวเรือนเศรษฐกิจพอเพียง</t>
  </si>
  <si>
    <t>โครงการผลิตแก๊สชีวภาพจากมูลสัตว์</t>
  </si>
  <si>
    <t>โครงการต่อเติม/ปรับปรุง/ตกแต่งภายในศูนย์พัฒนาเด็กเล็ก อบต.นาไม้ไผ่, วังยาว, ทุ่งส้าน</t>
  </si>
  <si>
    <t>รวม 4 ปี</t>
  </si>
  <si>
    <t>ปี 2563</t>
  </si>
  <si>
    <t>ปี 2564</t>
  </si>
  <si>
    <t xml:space="preserve">    1.1 แผนงานเคหะและชุมชน</t>
  </si>
  <si>
    <t>4.2 แผนงานสร้างความเข้มแข็งของชุมชน</t>
  </si>
  <si>
    <t>4.1 แผนงานสังคมสงเคราะห์</t>
  </si>
  <si>
    <t>4.3 แผนงานการศาสนาวัฒนธรรมและนันทนาการ</t>
  </si>
  <si>
    <t>4.4 แผนงานการรักษาความสงบภายใน</t>
  </si>
  <si>
    <t>3.1 แผนงานการเกษตร</t>
  </si>
  <si>
    <t>3.2 แผนงานสร้างความเข้มแข็งของชุมชน</t>
  </si>
  <si>
    <t xml:space="preserve">    5.1 แผนงานสาธารณสุข  </t>
  </si>
  <si>
    <t>6.1 แผนงานบริหารทั่วไป</t>
  </si>
  <si>
    <t>7.1 แผนงานการเกษตร</t>
  </si>
  <si>
    <t>2. บัญชีโครงการพัฒนา</t>
  </si>
  <si>
    <t>แผนพัฒนาท้องถิ่นสี่ปี (พ.ศ.2561 - 2564)</t>
  </si>
  <si>
    <t xml:space="preserve">1.1 แผนงานเคหะชุมชน </t>
  </si>
  <si>
    <t>ข. ยุทธศาสตร์การพัฒนาของ อปท. ในเขตจังหวัดที่ 4 การพัฒนาโครงสร้างพื้นฐาน</t>
  </si>
  <si>
    <t xml:space="preserve">ก. ยุทธศาสตร์จังหวัดที่ 1 บริหารจัดการเกษตรและอุตสาหกรรมสู่มาตรฐานครบวงจร และเป็นมิตรกับสิ่งแวดล้อม </t>
  </si>
  <si>
    <t>ก. ยุทธศาสตร์จังหวัดที่ 4 พัฒนาคน ชุมชน และสังคมให้น่าอยู่ เข้มแข็ง มั่นคงตามปรัชญาเศรษฐกิจพอเพียง</t>
  </si>
  <si>
    <t>ข. ยุทธศาสตร์การพัฒนาของ อปท. ในเขตจังหวัดที่ 3 การพัฒนาสังคมและคุณภาพชีวิต</t>
  </si>
  <si>
    <t>2.1 แผนงานการศึกษา</t>
  </si>
  <si>
    <t>ข. ยุทธศาสตร์การพัฒนาของ อปท. ในเขตจังหวัดที่ 1 การพัฒนาเศรษฐกิจ</t>
  </si>
  <si>
    <t>ยุทธศาสตร์จังหวัดที่ 4 พัฒนาคน ชุมชน และสังคมให้น่าอยู่ มั่นคงตามปรัชญาเศรษฐกิจพอเพียง</t>
  </si>
  <si>
    <t>ยุทธศาสตร์การพัฒนาของ อปท. ในเขตจังหวัดที่ 3 การพัฒนาสังคมและคุณภาพชีวิต</t>
  </si>
  <si>
    <t>ยุทธศาสตร์การพัฒนาของ อปท. ในเขตจังหวัดที่ 5 การพัฒนาการบริหารจัดการองค์กรภายใต้ระบบธรรมาภิบาล</t>
  </si>
  <si>
    <t xml:space="preserve">   6.1 แผนงานบริหารงานทั่วไป</t>
  </si>
  <si>
    <t>4.3 แผนงานศาสนาวัฒนธรรมและนันทนาการ</t>
  </si>
  <si>
    <t>2.2 แผนงานการศาสนาวัฒนธรรมและนันทนาการ</t>
  </si>
  <si>
    <t>สำหรับ อุดหนุนองค์กรปกครองส่วนท้องถิ่น ส่วนราชการ รัฐวิสาหกิจ องค์กรประชาชน</t>
  </si>
  <si>
    <t>หน่วยงานขอรับเงินอุดหนุน</t>
  </si>
  <si>
    <t>สำหรับ ประสานโครงการพัฒนาองค์การบริหารส่วนจังหวัด</t>
  </si>
  <si>
    <t>ก่อสร้างถนนลาดยางแบบแอสฟัลติกส์คอนกรีต และวางท่อระบายน้ำ คสล.สายช่องเขาหินลูกช้าง-ห้วยน้ำดำ พร้อมอาคารจุดชมวิว หมู่ที่ ๑๐,๑๓ ตำบลนาไม้ไผ่  อำเภอทุ่งสง  จังหวัดนครศรีธรรมราช</t>
  </si>
  <si>
    <t>เพื่อให้การสัญจรไปมาเป็นไปโดยสะดวก รวดเร็ว และปลอดภัย และเป็นแหล่งท่องเที่ยวใหม่ของอำเภอทุ่งสง</t>
  </si>
  <si>
    <t>ก่อสร้างถนนลาดยางแบบแอสฟัลติกส์คอนกรีตสายสามแยกบ้านนายชม-เขต ต.เขาโร หมู่ที่ 8 ตำบลนาไม้ไผ่  อำเภอทุ่งสง  จังหวัดนครศรีธรรมราช</t>
  </si>
  <si>
    <t>1 สาย</t>
  </si>
  <si>
    <t>จำนวนพาหนะที่สัญจรไปมาบนถนนเส้นนี้เพิ่มมากขึ้น</t>
  </si>
  <si>
    <t>การสัญจรไปมาเป็นไปโดยสะดวก รวดเร็ว และปลอดภัย</t>
  </si>
  <si>
    <t>สำหรับ ประสานโครงการพัฒนาจังหวัด</t>
  </si>
  <si>
    <t>สำหรับ โครงการพัฒนาที่องค์กรปกครองส่วนท้องถิ่นดำเนินการโดยไม่ใช้งบประมาณ</t>
  </si>
  <si>
    <t>บัญชีครุภัณฑ์</t>
  </si>
  <si>
    <t>แผนงาน</t>
  </si>
  <si>
    <t>หมวด</t>
  </si>
  <si>
    <t>ประเภท</t>
  </si>
  <si>
    <t>1.1.8  ก่อสร้างระบบประปา/ขยายท่อประปา</t>
  </si>
  <si>
    <t>1.1.9 ปรับปรุงซ่อมแซมระบบประปาหมู่บ้าน/ภูเขา</t>
  </si>
  <si>
    <t>1.1.10 ขยายเขตบริการไฟฟ้าสาธารณะ/ไฟฟ้าตกค้าง</t>
  </si>
  <si>
    <t>1.1.11 เจาะบ่อบาดาล</t>
  </si>
  <si>
    <t>1.1.12 ปรับปรุง/ขยายสระน้ำสาธารณะ</t>
  </si>
  <si>
    <t>1.1.13 จัดหาบำรุงรักษาภาชนะเก็บน้ำ</t>
  </si>
  <si>
    <t>1.1.14 จัดตั้งกลุ่มผู้ใช้น้ำระดับชุมชน/หมู่บ้าน</t>
  </si>
  <si>
    <t xml:space="preserve"> 1.1.15 เพิ่มช่องทางการรับรู้ข้อมูลข่าวสารให้แก่ประชาชน</t>
  </si>
  <si>
    <t>อบจ.นครศรีธรรมราช</t>
  </si>
  <si>
    <t>(บาท)</t>
  </si>
  <si>
    <t>งบประมาณและที่ผ่านมา</t>
  </si>
  <si>
    <t>ผลที่คาดว่า</t>
  </si>
  <si>
    <t>จะได้รับ</t>
  </si>
  <si>
    <t>หน่วยงาน</t>
  </si>
  <si>
    <t>รับผิดชอบ</t>
  </si>
  <si>
    <t>(ผลผลิตของ</t>
  </si>
  <si>
    <t>โครงการ)</t>
  </si>
  <si>
    <t>หลัก</t>
  </si>
  <si>
    <t>ครุภัณฑ์)</t>
  </si>
  <si>
    <t>ค่าครุภัณฑ์</t>
  </si>
  <si>
    <t>ครุภัณฑ์สำนักงาน</t>
  </si>
  <si>
    <t>เพื่อใช้เป็นค่าใช้จ่ายในการจัดซื้อโต๊ะทำงานผู้อำนวยการกองช่าง</t>
  </si>
  <si>
    <t>ครุภัณฑ์โฆษณาและเผยแพร่</t>
  </si>
  <si>
    <t>ครุภัณฑ์สำรวจ</t>
  </si>
  <si>
    <t>ครุภัณฑ์คอมพิวเตอร์</t>
  </si>
  <si>
    <t>เพื่อใช้เป็นค่าใช้จ่ายในการจัดซื้อกล้องถ่ายภาพนิ่ง</t>
  </si>
  <si>
    <t>เพื่อใช้ในการควบคุมและตรวจรับงานจ้างงานก่อสร้างประเภทงานประปา</t>
  </si>
  <si>
    <t>1.1 แผนงานสาธารณสุข</t>
  </si>
  <si>
    <t xml:space="preserve">โครงการส่งเสริมการศึกษาสนับสนุนครูสอนพิเศษ </t>
  </si>
  <si>
    <t xml:space="preserve">โครงการส่งเสริมและสนับสนุนวัฒนธรรมและประเพณี พร้อมปรับปรุงภูมิทัศน์บริเวณศาลาวัฒนธรรม </t>
  </si>
  <si>
    <t>โครงการสนับสนุนอุปกรณ์ศูนย์เรียนรู้การรำมโนราห์</t>
  </si>
  <si>
    <t>โครงการส่งเสริมอาชีพตามปรัชญาเศรษฐกิจพอเพียง และอุดหนุนกลุ่มต่างๆ ในหมู่บ้าน</t>
  </si>
  <si>
    <t xml:space="preserve">โครงการส่งเสริมให้มีตลาดกลางระดับตำบล </t>
  </si>
  <si>
    <t>เพื่อส่งเสริมพัฒนาความรู้แก่คณะอนุกรรมการฯ ให้คณะอนุฯ รู้วิธีการทำงาน</t>
  </si>
  <si>
    <t>คณะอนุกรรมการฯ ตำบลนาไม้ไผ่ อย่างน้อย 60 คน</t>
  </si>
  <si>
    <t>โครงการส่งเสริมพัฒนาศักยภาพครอบครัวเลี้ยงเดี่ยว ตำบลนาไม้ไผ่</t>
  </si>
  <si>
    <t>เพื่อส่งเสริมแนวทางการพัฒนาตนเองและอาชีพ ลดปัญหาสังคม</t>
  </si>
  <si>
    <t xml:space="preserve">โครงการอบรมพัฒนาเด็กและเยาวชน </t>
  </si>
  <si>
    <t>เพื่อส่งเสริมความรู้แก่เด็กและเยาวชน ด้านอาชีพ ลดปัญหายาเสพติด</t>
  </si>
  <si>
    <t>เพื่ออำนวยความสะดวกให้แก่ผู้พิการ ให้ความรู้ตาม พรบ.ต่างๆ</t>
  </si>
  <si>
    <t>โครงการส่งเสริมปรับปรุงสภาพแวดล้อม และสิ่งอำนวยความสะดวกให้คนพิการเข้าถึงได้ (ราวจับ / ห้องน้ำคนพิการ / ที่จอดรถคนพิการ)</t>
  </si>
  <si>
    <t>เพื่อเปิดโอกาสให้มีการพบปะทำกิจกรรมร่วมกัน และมีอาชีพเสริมยามว่าง</t>
  </si>
  <si>
    <t xml:space="preserve">โครงการสนับสนุนเบี้ยยังชีพ ผู้สูงอายุ </t>
  </si>
  <si>
    <t xml:space="preserve">เพื่อเป็นการช่วยเหลือ ดำรงชีพผู้สูงอายุ </t>
  </si>
  <si>
    <t xml:space="preserve">โครงการสนับสนุนเบี้ยยังชีพ  คนพิการ </t>
  </si>
  <si>
    <t xml:space="preserve">เพื่อเป็นการช่วยเหลือผู้พิการ </t>
  </si>
  <si>
    <t>โครงการสนับสนุนเบี้ยยังชีพ ผู้ป่วยโรคเอดส์</t>
  </si>
  <si>
    <t>เพื่อเป็นการช่วยเหลือ ผู้ป่วยโรคเอดส์</t>
  </si>
  <si>
    <t>เพื่อเป็นการเพิ่มประสิทธิภาพในการออมประจำตำบล พัฒนากองทุนให้สมบูรณ์</t>
  </si>
  <si>
    <t>โครงการติดตั้งไฟจราจรบริเวณสี่แยกวัดวังขรี</t>
  </si>
  <si>
    <t>โครงการติดตั้งกระจกโค้งตามจุดเสี่ยงจุดอันตราย</t>
  </si>
  <si>
    <t xml:space="preserve">โครงการติดตั้งป้ายชื่อถนน </t>
  </si>
  <si>
    <t>หมู่ที่ 1 - หมู่ที่ 14</t>
  </si>
  <si>
    <t>ประชาชน เยาวชน อปพร. ฯลฯ</t>
  </si>
  <si>
    <t>สมาชิกกลุ่ม     อปพร.</t>
  </si>
  <si>
    <t>โครงการขยายเขตระบบไฟฟ้า ตำบลนาไม้ไผ่ อำเภอทุ่งสง  จังหวัดนครศรีธรรมราช</t>
  </si>
  <si>
    <t>1.1 แผนงานเคหะและชุมชน</t>
  </si>
  <si>
    <t>1. ยุทธศาสตร์การพัฒนา ด้านการศึกษา ศาสนา วัฒนธรรมและภูมิปัญญาท้องถิ่น</t>
  </si>
  <si>
    <t>โครงการพัฒนาการเรียนรู้โรงเรียนบ้านวังยาว</t>
  </si>
  <si>
    <t>โครงการพัฒนาการเรียนรู้โรงเรียนวัดวังขรี</t>
  </si>
  <si>
    <t>โครงการพัฒนาการเรียนรู้โรงเรียนวัดทุ่งส้าน</t>
  </si>
  <si>
    <t>โครงการพัฒนาการเรียนรู้โรงเรียนบ้านบ่อมอง</t>
  </si>
  <si>
    <t>โครงการพัฒนาการเรียนรู้ศูนย์การศึกษานอกระบบและการศึกษาตามอัธยาศัย</t>
  </si>
  <si>
    <t>เพื่อสนับสนุนส่งเสริมการศึกษาแก่สถานศึกษาภายในตำบล</t>
  </si>
  <si>
    <t>สถานศึกษาภายในตำบล 1 แห่ง</t>
  </si>
  <si>
    <t>จำนวนครั้ง/จำนวนผู้ร่วมกิจกรรม</t>
  </si>
  <si>
    <t>เด็กภายในตำบลได้รับการสนับสนุนทางการศึกษา</t>
  </si>
  <si>
    <t>โรงเรียนบ้านวังยาว</t>
  </si>
  <si>
    <t>โรงเรียนวัดวังขรี</t>
  </si>
  <si>
    <t>โรงเรียนวัดทุ่งส้าน</t>
  </si>
  <si>
    <t>โรงเรียนบ้านบ่อมอง</t>
  </si>
  <si>
    <t>ศูนย์การศึกษานอกระบบและการศึกษาตามอัธยาศัย</t>
  </si>
  <si>
    <t>โครงการอาหารกลางวันโรงเรียนบ้านวังยาว</t>
  </si>
  <si>
    <t>โครงการอาหารกลางวันโรงเรียนวัดวังขรี</t>
  </si>
  <si>
    <t>โครงการอาหารกลางวันโรงเรียนวัดทุ่งส้าน</t>
  </si>
  <si>
    <t>โครงการอาหารกลางวันโรงเรียนบ้านบ่อมอง</t>
  </si>
  <si>
    <t>เพื่อสนับสนุนส่งเสริมอาหารกลางวันแก่เด็กนักเรียน</t>
  </si>
  <si>
    <t>กองช่าง</t>
  </si>
  <si>
    <t>เพื่อให้ประชาชนมีไฟฟ้าใช้อย่างทั่วถึง</t>
  </si>
  <si>
    <t>จำนวนปริมาณการขยายเขตไฟฟ้าสาธารณะครอบคลุมและทั่วถึง</t>
  </si>
  <si>
    <t>ประชาชนมีไฟฟ้าใช้ครอบคลุมทุกครัวเรือน</t>
  </si>
  <si>
    <t>ที่ทำการปกครองอำเภอทุ่งสง</t>
  </si>
  <si>
    <t>อบต.ที่รับผิดชอบโครงการ</t>
  </si>
  <si>
    <t>1.2 แผนงานการศึกษา</t>
  </si>
  <si>
    <t>1.3 แผนงานศาสนาวัฒนธรรมและนันทนาการ</t>
  </si>
  <si>
    <t>1.4 แผนงานการรักษาความสงบภายใน</t>
  </si>
  <si>
    <t xml:space="preserve">   1.5 แผนงานบริหารงานทั่วไป</t>
  </si>
  <si>
    <t>ที่ทำการปกครองจังหวัดนครศรีธรรมราช</t>
  </si>
  <si>
    <t>ค่าใช่จ่ายการป้องกันและแก้ไขปัญหายาเสพติด (ตามหนังสือสั่งการต่างๆ)</t>
  </si>
  <si>
    <t>เพื่อสนับสนุนการป้องกันแก้ไขปัญหายาเสพติดแก่ประชาชน</t>
  </si>
  <si>
    <t>จำนวนครั้ง/จำนวนผู้เข้าร่วม</t>
  </si>
  <si>
    <t>ตำบลนาไม้ไผ่ได้รับการสนับสนุนการป้องกันแก้ไขปัญหายาเสพติด</t>
  </si>
  <si>
    <t>โครงการก่อสร้างถนนลาดยางแบบแอสฟัลติกส์คอนกรีต และวางท่อระบายน้ำ คสล.สายช่องเขาหินลูกช้าง-ห้วยน้ำดำ พร้อมอาคารจุดชมวิว หมู่ที่ ๑๐,๑๓ ตำบลนาไม้ไผ่  อำเภอทุ่งสง  จังหวัดนครศรีธรรมราช</t>
  </si>
  <si>
    <t>โครงการก่อสร้างถนนลาดยางแบบแอสฟัลติกส์คอนกรีตสายทุ่งส้าน-เขต ต.ที่วัง หมู่ที่ ๑๑ ตำบลนาไม้ไผ่  อำเภอทุ่งสง  จังหวัดนครศรีธรรมราช</t>
  </si>
  <si>
    <t>โครงการก่อสร้างถนนลาดยางแบบแอสฟัลท์ติกคอนกรีตถนนสายวัดลุมพินี –ม.๑๒ ตำบลควนกรด  ตำบลนาไม้ไผ่  อำเภอทุ่งสง  จังหวัดนครศรีธรรมราช</t>
  </si>
  <si>
    <t>โครงการปรับปรุงภูมิทัศน์เกาะหลาเทวดา  พร้อมอาคารเอนกประสงค์         หมู่ที่ ๔  ตำบลนาไม้ไผ่  อำเภอทุ่งสง  จังหวัดนครศรีธรรมราช</t>
  </si>
  <si>
    <t xml:space="preserve">ถนนลาดยางแบบแอสฟัลติกส์คอนกรีต และวางท่อระบายน้ำ  คสล.สายช่องเขาหินลูกช้าง-ห้วยน้ำดำ ระยะทางรวม ๒,๙60 เมตร  โดยแบ่งเป็น ๓ ช่วง ดังนี้ ช่วงที่ ๑ ระยะยาว 55๐ เมตร ผิวจราจรกว้าง 6 เมตร หรือมีพื้นที่ลาดยางแบบแอสฟัลติกส์คอนกรีตไม่น้อยกว่า 2,750 ตารางเมตร ช่วงที่ ๒ งานก่อสร้างถนน
ถนนคอนกรีตเสริมเหล็ก ระยะทาง 45๐ เมตร ผิวจราจรกว้าง ๘ เมตร พร้อมรางระบายน้ำ คสล. ช่วงที่ ๓ ระยะยาว ๑,96๐ เมตร หรือมีพื้นที่ลาดยางแบบแอสฟัลติกส์คอนกรีตไม่น้อยกว่า 11,760 ตารางเมตร ผิวจราจรกว้าง 6 เมตร พร้อมอาคารจุดชมวิวแบบ ๘ เหลี่ยม ขนาดกว้าง ๑๐ เมตร ยาว ๑๐ เมตร (พร้อมบันไดทางขึ้นจุดชมวิว ระยะทาง ๑,๙๐๐ เมตร จำนวน ๓ หลัง 
</t>
  </si>
  <si>
    <t>โครงการก่อสร้างถนนลาดยางแบบแอสฟัลติกส์คอนกรีตสายสามแยกบ้านนายชม-เขต ต.เขาโร หมู่ที่ 8 ตำบลนาไม้ไผ่  อำเภอทุ่งสง  จังหวัดนครศรีธรรมราช</t>
  </si>
  <si>
    <t>เพื่อให้ประชาชนที่ใช้เส้นทางดังกล่าวได้รับความสะดวกและปลอดภัยในการใช้เส้นทางและได้ถนนที่มีความมั่นคงแข็งแรง</t>
  </si>
  <si>
    <t>จำนวนการก่อสร้าง</t>
  </si>
  <si>
    <t>ประชาชนที่ใช้เส้นทางดังกล่าวมีความสะดวก และประหยัดเวลา สามารถเดินทางได้เร็วขึ้น มีถนนที่ได้มาตรฐาน ลดปัญหาฝุ่น ละอองและสภาพถนนเป็นหลุมเป็นบ่อ ซึ่งอาจทำให้เกิดอุบัติเหตุได้  ตลอดจนลดปัญหาเรื่องการร้องเรียนในการใช้เส้นทางดังกล่าว</t>
  </si>
  <si>
    <t>ก่อสร้างถนนลาดยางแบบแอสฟัลติกส์คอนกรีตสายสามแยกบ้านนายชม- เขต ต.เขาโร หมู่ที่ 8 ตำบลนาไม้ไผ่ อำเภอทุ่งสง  จังหวัดนครศรีธรรมราช ระยะทาง 3,30๐ เมตร ผิวจราจรกว้าง ๕ เมตร หรือพื้นที่ลาดยาง ๑๖,๕๐๐ ตารางเมตร</t>
  </si>
  <si>
    <t>ก่อสร้างถนนลาดยางแบบแอสฟัลติกส์คอนกรีตสายทุ่งส้าน-เขต ต.ที่วัง หมู่ที่ ๑๑ ตำบลนาไม้ไผ่  อำเภอทุ่งสง  จังหวัดนครศรีธรรมราช ระยะทาง 2,65๐ เมตร ผิวจราจรกว้าง ๕ เมตร หรือพื้นที่ลาดยางไม่น้อยกว่า ๑3,25๐ ตารางเมตร</t>
  </si>
  <si>
    <t xml:space="preserve">ก่อสร้างถนนลาดยางแบบแอสฟัลท์ติกคอนกรีตถนนสายวัดลุมพินี –ม.๑๒ ตำบลควนกรด ตำบลนาไม้ไผ่  อำเภอทุ่งสง  จังหวัดนครศรีธรรมราช โดยทำการก่อสร้างแบ่งออกเป็น 2 ช่วง   ดังนี้ ตอนที่ 1 สายบ้านนายอุดม รัตนบุรี หมู่ที่ 10 – ต่อเขต หมู่ที่ 14 ตำบลนาไม้ไผ่ อำเภอทุ่งสง ระยะทาง 1,25๐ เมตร ผิวจราจรกว้าง 6 เมตร หรือพื้นที่ลาดยางไม่น้อยกว่า 7,50๐ ตารางเมตร ตอนที่ 2 สายบ้านนายแพร้ว หมู่ 14 ต่อเขต ตำบลควนกรด ระยะทาง 2,00๐ เมตร ผิวจราจรกว้าง 6 เมตร หรือพื้นที่ลาดยางไม่น้อยกว่า 12,00๐ ตารางเมตร </t>
  </si>
  <si>
    <t>เพื่อความสะดวกในการประกอบพิธีกรรมต่างๆ เพื่อความสวยงามของสถานที่ที่สำคัญ เพื่อก่อสร้างอาคาร  ถนนทางเข้าให้ได้มาตรฐาน</t>
  </si>
  <si>
    <t>มีประชาชนที่ใช้สถานที่ดังกล่าวมีความสะดวก และเป็นสถานที่สำคัญของชุมชน</t>
  </si>
  <si>
    <t>ก่อสร้างซุ้มประตูทางเข้าถนนคอนกรีตเสริมเหล็กอาคารเอนกประสงค์ จำนวน ๓ หลัง (รายละเอียดตามแบบแปลนกำหนด)</t>
  </si>
  <si>
    <t>จังหวัดนครศรีฯ</t>
  </si>
  <si>
    <t>โครงการส่งเสริมผู้สูงอายุในการเข้าถึงการขอกู้ยืมเงินกับกองทุนผู้สูงอายุ</t>
  </si>
  <si>
    <t>โครงการส่งเสริมช่วยเหลือคนพิการในการเข้าถึงการขอกู้ยืมเงินจากกองทุนคนพิการ</t>
  </si>
  <si>
    <t>โครงการช่วยเหลืออำนวยความสะดวกแก่คนพิการในการขอมีบัตร ต่ออายุบัตรคนพิการ</t>
  </si>
  <si>
    <t>โครงการสนับสนุนเบี้ยเด็กแรกเกิด</t>
  </si>
  <si>
    <t>เพื่อช่วยสนับสนุนหญิงตั้งครรภ์ให้ได้รับเบี้ยเด็กแรกเกิด</t>
  </si>
  <si>
    <t>หญิงตั้งครรภ์ตำบลนาไม้ไผ่</t>
  </si>
  <si>
    <t>จำนวนผู้เข้าร่วม</t>
  </si>
  <si>
    <t>เพื่อช่วยสนับสนุนผู้สูงอายุในการเข้าถึงการขอกู้ยืมเงินกับกองทุนผู้สูงอายุ</t>
  </si>
  <si>
    <t>ผู้สูงอายุตำบลนาไม้ไผ่</t>
  </si>
  <si>
    <t>เพื่อช่วยส่งเสริมช่วยเหลือคนพิการในการเข้าถึงการขอกู้ยืมเงินจากกองทุนคนพิการ</t>
  </si>
  <si>
    <t>เพื่อช่วยเหลืออำนวยความสะดวกแก่คนพิการในการขอมีบัตร ต่ออายุบัตรคนพิการ</t>
  </si>
  <si>
    <t>ผู้พิการตำบลนาไม้ไผ่</t>
  </si>
  <si>
    <t>ผู้สูงอายุเข้าถึงการขอกู้ยืมเงินกับกองทุนผู้สูงอายุ</t>
  </si>
  <si>
    <t>ผู้พิการอำนวยความสะดวกแก่คนพิการในการขอมีบัตร ต่ออายุบัตรคนพิการ</t>
  </si>
  <si>
    <t>ผู้พิการได้รับช่วยเหลือคนพิการในการเข้าถึงการขอกู้ยืมเงินจากกองทุนคนพิการ</t>
  </si>
  <si>
    <t>หญิงตั้งครรภ์ได้รับการสนับสนุนหญิงตั้งครรภ์ให้ได้รับเบี้ยเด็กแรกเกิด</t>
  </si>
  <si>
    <t>โครงการอบรมพัฒนาศักยภาพเพิ่มศักยภาพกลุ่มทอผ้าเช็ดเท้า</t>
  </si>
  <si>
    <t>จำนวน 50 คน</t>
  </si>
  <si>
    <t>โครงการพัฒนาศักยภาพสมาชิกสหกรณ์และกลุ่มออมทรัพย์ในตำบล</t>
  </si>
  <si>
    <t>เพื่อให้การรวมกลุ่มออมทรัพย์สหกรณ์ชุมชนเกิดความเข้มแข็ง</t>
  </si>
  <si>
    <t xml:space="preserve">โครงการส่งเสริมพัฒนากลุ่มองค์กรสตรี </t>
  </si>
  <si>
    <t>โครงการอบรมการดำเนินชีวิตโดยยึดหลักเศรษฐกิจพอเพียง</t>
  </si>
  <si>
    <t>เพื่อให้ประชาชนได้เข้าใจการดำเนินชีวิตโดยยึดหลักเศรษฐกิจพอเพียง</t>
  </si>
  <si>
    <t>ประชาชนมีความรู้สามารถปรับใช้ได้ในชีวิตประจำวัน</t>
  </si>
  <si>
    <t>โครงการสนับสนุนส่งเสริมกิจกรรมการออกกำลังกาย แอโรบิก เล่นกีฬา  ในชุมชน</t>
  </si>
  <si>
    <t xml:space="preserve">โครงการจัดหาถังขยะ </t>
  </si>
  <si>
    <t>โครงการค่ายสร้างสุขเพิ่มทักษะชีวิตกลุ่มแกนนำยุวชนเยาวชน</t>
  </si>
  <si>
    <t>กลุ่มเยาวชน/สำนักปลัด/อบจ.</t>
  </si>
  <si>
    <t>โครงการเยาวชนวัยใสต้านภัยยาเสพติด</t>
  </si>
  <si>
    <t>เยาวชนมีบทบาทในการต่อต้านยาเสพติด</t>
  </si>
  <si>
    <t>สำนักปลัด/ปปส.</t>
  </si>
  <si>
    <t>เพื่อส่งเสริมเยาวชนในการใช้เวลาว่างให้เป็นประโยชน์ และให้รู้จักพิษภัยยาเสพติด</t>
  </si>
  <si>
    <t>โครงการขยะสร้างการออม</t>
  </si>
  <si>
    <t>เพื่อให้เยาวชนรู้คุณค่าของขยะ และส่งเสริมการออม</t>
  </si>
  <si>
    <t>เด็กๆมีเงินออมและรู้จักความพอเพียง</t>
  </si>
  <si>
    <t>โครงการไม้ตายรัดคอ</t>
  </si>
  <si>
    <t>เพื่อให้เยาวชนใช้เวลาว่างให้เป็นประโยชน์ และส่งเสริมกระบวนการเรียนรู้ทักษะชีวิต</t>
  </si>
  <si>
    <t>เยาวชนใช้เวลาว่างให้เป็นประโยชน์ และส่งเสริมกระบวนการเรียนรู้ทักษะชีวิต</t>
  </si>
  <si>
    <t>แผนงานบริหารงานทั่วไป</t>
  </si>
  <si>
    <t>เพื่ออำนวยความสะดวกในการปฏิบัติงาน</t>
  </si>
  <si>
    <t>จัดซื้อโต๊ะทำงานเหล็กพนักงาน จำนวน 2 ตัว</t>
  </si>
  <si>
    <t>จัดซื้อเก้าอี้พนักงาน จำนวน 2 ตัว</t>
  </si>
  <si>
    <t>เพื่อทำความสะอาดภายในสำนักงาน</t>
  </si>
  <si>
    <t>จัดซื้อเครื่องคอมพิวเตอร์ จำนวน 2 เครื่อง</t>
  </si>
  <si>
    <t>แผนงานการศึกษา</t>
  </si>
  <si>
    <t>แผนงานสาธารณสุข</t>
  </si>
  <si>
    <t>แผนงานเคหะและชุมชน</t>
  </si>
  <si>
    <t>แผนงานการเกษตร</t>
  </si>
  <si>
    <t>แผนงานรักษาความสงบภายใน</t>
  </si>
  <si>
    <t>ครุภัณฑ์ยานพาหนะและขนส่ง</t>
  </si>
  <si>
    <t>ครุภัณฑ์การเกษตร</t>
  </si>
  <si>
    <t>ครุภัณฑ์ก่อสร้าง</t>
  </si>
  <si>
    <t>ครุภัณฑ์ไฟฟ้าและวิทยุ</t>
  </si>
  <si>
    <t>เครื่องพ่นหมอกควัน</t>
  </si>
  <si>
    <t>เพื่อจัดเก็บเอกสาร</t>
  </si>
  <si>
    <t>เพื่อใช้ในการสูบน้ำบรรเทาปัญหาขาดแคลนน้ำ</t>
  </si>
  <si>
    <t>เพื่อรับรู้ข้อมูและข่าวสารและบริการประชาชน</t>
  </si>
  <si>
    <t>เพื่อเป็นสื่อการศึกษาแก่เด็กนักเรียน</t>
  </si>
  <si>
    <t>เพื่อเก็บรวบรวมภาพกิจกรรมต่างๆ</t>
  </si>
  <si>
    <t>เพื่อป้องกันโรคที่เกิดจากยุง</t>
  </si>
  <si>
    <t>จัดซื้อกล้องถ่ายภาพนิ่งระบบดิจิตอล จำนวน 1 เครื่อง (ราคามาตรฐานครุภัณฑ์สำนักงบฯ)</t>
  </si>
  <si>
    <t>ตู้เก็บเอกสาร จำนวน 1 ตู้ (ราคามาตรฐานครุภัณฑ์สำนักงบฯ)</t>
  </si>
  <si>
    <t>จัดซื้อกล้องถ่ายรูปดิจิตอล จำนวน 1 เครื่อง (ราคามาตรฐานครุภัณฑ์สำนักงบฯ)</t>
  </si>
  <si>
    <t>ตู้เก็บเอกสาร จำนวน 2 ตู้ (ราคามาตรฐานครุภัณฑ์สำนักงบฯ)</t>
  </si>
  <si>
    <t>โครงการจัดทำแผนที่ภาษีและทะเบียนทรัพย์สิน</t>
  </si>
  <si>
    <t>เพื่อเพิ่มรายได้และจัดเก็บภาษีได้ถูกต้อง ครบถ้วน และเป็นธรรม</t>
  </si>
  <si>
    <t>โครงการจัดทำป้ายประชาสัมพันธ์การจัดเก็บภาษี</t>
  </si>
  <si>
    <t>เพื่อให้ประชาชนได้รับรู้ข่าวสารและมีส่วนร่วมในการชำระภาษี</t>
  </si>
  <si>
    <t>จำนวน 3 ป้าย</t>
  </si>
  <si>
    <t>จำนวนผู้มาจ่ายภาษี</t>
  </si>
  <si>
    <t>ประชาชนรับทราบข้อมูลการจัดเก็บภาษี</t>
  </si>
  <si>
    <t>จัดซื้อเครื่องคอมพิวเตอร์ จำนวน 1 เครื่อง</t>
  </si>
  <si>
    <t>จัดซื้อเครื่องสูบน้ำ จำนวน 2 เครื่อง (ราคามาตรฐานครุภัณฑ์สำนักงบฯ) สูบน้ำได้ 450 ลิตร/นาที</t>
  </si>
  <si>
    <t>จัดซื้อเครื่องรับโทรทัศน์ จำนวน 1 เครื่อง (ราคามาตรฐานครุภัณฑ์สำนักงบฯ) ขนาด 32 นิ้ว</t>
  </si>
  <si>
    <t>จัดซื้อรถจักรยานยนตร์ จำนวน 1 คัน (ราคามาตรฐานครุภัณฑ์สำนักงบฯ) ขนาด 120 ซีซี</t>
  </si>
  <si>
    <t>จัดซื้อรถยนต์ จำนวน 1 คัน (ราคามาตรฐานครุภัณฑ์สำนักงบฯ) แบบขับเคลื่อนสองล้อ</t>
  </si>
  <si>
    <t>จัดซื้อรถตัดหญ้า จำนวน 1 เครื่อง (ราคามาตรฐานครุภัณฑ์สำนักงบฯ) แบบเข็น</t>
  </si>
  <si>
    <t>จัดซื้อโต๊ะทำงานพนักงาน ระดับ 7 จำนวน 1 ตัว (ราคาท้องตลาด)</t>
  </si>
  <si>
    <t>จัดซื้อเครื่องเวอร์เนียร์ดิจิตอล จำนวน 1 เครื่อง (ราคาท้องตลาด)</t>
  </si>
  <si>
    <t>เครื่องคอมพิวเตอร์ จำนวน 1 เครื่อง (ราคาตามมาตรฐานคอมพิวเตอร์ฯ)</t>
  </si>
  <si>
    <t>เครื่องสำรองไฟ จำนวน 1 เครื่อง (ราคาตามมาตรฐานคอมพิวเตอร์ฯ)</t>
  </si>
  <si>
    <t>จัดซื้อโต๊ะวางคอมพิวเตอร์ จำนวน 1 ตัว (ราคาท้องตลาด)</t>
  </si>
  <si>
    <t>เพื่อใช้เป็นค่าใช้จ่ายในการจัดซื้อโต๊ะทำงานหัวหน้าสำนักปลัด</t>
  </si>
  <si>
    <t>โครงการก่อสร้างถนนลาดยางสายเขื่อนชลประทาน ตอน 3 (ม.1)พิกัดเริ่มต้น N8.1384428 E99.618298 พิกัดสิ้นสุด N8.140573 E99.605365</t>
  </si>
  <si>
    <t>โครงการก่อสร้างถนนลาดยางสายในทับ - เกาะยาง  (ม.5) พิกัดเริ่มต้น N8.062104 E99.350476 พิกัดสิ้นสุด N8.064698 E 99.354568</t>
  </si>
  <si>
    <t>โครงการก่อสร้างถนนลาดยางสายสามแยกบ้านกำนันวิชัย - ควนเนียง (ม.12)</t>
  </si>
  <si>
    <t xml:space="preserve">โครงการก่อสร้างถนนลาดยางสายหน้าโรงเรียนทุ่งส้าน-แม่น้ำ  หมู่ที่ 8 ตำบลควนกรด (ม.11) </t>
  </si>
  <si>
    <r>
      <t xml:space="preserve">โครงการก่อสร้างถนนลาดยางสายคลองนาวัง - ป่าไม้แดง  (ม.2) พิกัดเริ่มต้น N8.117664 E99.601221 พิกัดสิ้นสุด N8.111234 E99.612748 </t>
    </r>
    <r>
      <rPr>
        <sz val="15"/>
        <color rgb="FFFF0000"/>
        <rFont val="TH SarabunIT๙"/>
        <family val="2"/>
      </rPr>
      <t>(2)</t>
    </r>
  </si>
  <si>
    <r>
      <t>โครงการก่อสร้างถนนลาดยางสายบ้านนายประไพ ถึงเขตหมู่ที่ 12  (ม.2) พิกัดเริ่มต้น N8.125869 E99.604275 พิกัดสิ้นสุด N8.135366 E99.599953</t>
    </r>
    <r>
      <rPr>
        <sz val="15"/>
        <color rgb="FFFF0000"/>
        <rFont val="TH SarabunIT๙"/>
        <family val="2"/>
      </rPr>
      <t xml:space="preserve"> (1)</t>
    </r>
  </si>
  <si>
    <r>
      <t xml:space="preserve">โครงการก่อสร้างถนนลาดยางสายราษฎรนิยม ตอน 4 (ม.6) </t>
    </r>
    <r>
      <rPr>
        <sz val="15"/>
        <color rgb="FFFF0000"/>
        <rFont val="TH SarabunIT๙"/>
        <family val="2"/>
      </rPr>
      <t>(1)</t>
    </r>
  </si>
  <si>
    <r>
      <t xml:space="preserve">โครงการก่อสร้างถนนลาดยางสายกาญจนาภิเษก - แคเสาธง (ม.9) </t>
    </r>
    <r>
      <rPr>
        <sz val="15"/>
        <color rgb="FFFF0000"/>
        <rFont val="TH SarabunIT๙"/>
        <family val="2"/>
      </rPr>
      <t>(1)</t>
    </r>
  </si>
  <si>
    <r>
      <t xml:space="preserve">โครงการก่อสร้างถนนลาดยางสายประชาน้อมเกล้า (ม.9) </t>
    </r>
    <r>
      <rPr>
        <sz val="15"/>
        <color rgb="FFFF0000"/>
        <rFont val="TH SarabunIT๙"/>
        <family val="2"/>
      </rPr>
      <t>(2)</t>
    </r>
  </si>
  <si>
    <r>
      <t>โครงการก่อสร้างถนนลาดยางถนนสายแยกวัดลุมพินี - หนองหอย (ม.10)</t>
    </r>
    <r>
      <rPr>
        <sz val="15"/>
        <color rgb="FFFF0000"/>
        <rFont val="TH SarabunIT๙"/>
        <family val="2"/>
      </rPr>
      <t xml:space="preserve"> (2)</t>
    </r>
  </si>
  <si>
    <r>
      <t xml:space="preserve">โครงการก่อสร้างถนนลาดยางสายปากคลอง-ไสยูง (ม.11) </t>
    </r>
    <r>
      <rPr>
        <sz val="15"/>
        <color rgb="FFFF0000"/>
        <rFont val="TH SarabunIT๙"/>
        <family val="2"/>
      </rPr>
      <t>(2)</t>
    </r>
  </si>
  <si>
    <r>
      <t xml:space="preserve">โครงการก่อสร้างถนนลาดยางสายบ้านนายสมใจ - หนองพุก (ตอน 5) (ม.12) พิกัดเริ่มต้น N8.135627 E 99.598651 พิกัดสิ้นสุด N 8.144762 E99.602173 </t>
    </r>
    <r>
      <rPr>
        <sz val="15"/>
        <color rgb="FFFF0000"/>
        <rFont val="TH SarabunIT๙"/>
        <family val="2"/>
      </rPr>
      <t>(1)</t>
    </r>
  </si>
  <si>
    <r>
      <t>ก่อสร้างถนนลาดยางสายต้นส้าน - วังถ้ำ (ม.13)</t>
    </r>
    <r>
      <rPr>
        <sz val="15"/>
        <color rgb="FFFF0000"/>
        <rFont val="TH SarabunIT๙"/>
        <family val="2"/>
      </rPr>
      <t xml:space="preserve"> (1)</t>
    </r>
  </si>
  <si>
    <r>
      <t>โครงการบุกเบิกถนนสายสวนนายแปลก - บ้านนางละมัย (ม.10)</t>
    </r>
    <r>
      <rPr>
        <sz val="15"/>
        <color rgb="FFFF0000"/>
        <rFont val="TH SarabunIT๙"/>
        <family val="2"/>
      </rPr>
      <t xml:space="preserve"> (1)</t>
    </r>
  </si>
  <si>
    <r>
      <t>โครงการบุกเบิกถนนสายบ้านนายสมพร  จริตงาม - เขื่อนน้ำ หมู่ที่ 7 (ม.14)</t>
    </r>
    <r>
      <rPr>
        <sz val="15"/>
        <color rgb="FFFF0000"/>
        <rFont val="TH SarabunIT๙"/>
        <family val="2"/>
      </rPr>
      <t xml:space="preserve"> (2)</t>
    </r>
  </si>
  <si>
    <t xml:space="preserve">โครงการซ่อมแซมถนนลงหินคลุกสายมิยาซาวา (ม.1) พิกัดเริ่มต้น N 8.133956 E 99.610628 พิกัดสิ้นสุด N 8.140473 E </t>
  </si>
  <si>
    <t>โครงการซ่อมแซมถนนลงหินคลุกสายเลียบคลองตรน (ม.1) พิกัดเริ่มต้น N 8.132608 E99.61088 พิกัดสิ้นสุด N 8.14274 E 99.612957</t>
  </si>
  <si>
    <t>กองช่าง กระทรวงสาธารณสุข</t>
  </si>
  <si>
    <t>โครงการก่อสร้างรางตัววีสายบ้านนายโพธิ์ - เขต หมู่ 11   (ม.3)</t>
  </si>
  <si>
    <r>
      <t xml:space="preserve">โครงการขุดลอกคลองคึกฤทธิ์  (ม.1) </t>
    </r>
    <r>
      <rPr>
        <sz val="15"/>
        <color rgb="FFFF0000"/>
        <rFont val="TH SarabunIT๙"/>
        <family val="2"/>
      </rPr>
      <t>(2)</t>
    </r>
  </si>
  <si>
    <r>
      <t>โครงการก่อสร้างรางตัววีบ้านคลองหมอ - คลองวังขรี   (ม.3)</t>
    </r>
    <r>
      <rPr>
        <sz val="15"/>
        <color rgb="FFFF0000"/>
        <rFont val="TH SarabunIT๙"/>
        <family val="2"/>
      </rPr>
      <t xml:space="preserve"> (2)</t>
    </r>
  </si>
  <si>
    <r>
      <t xml:space="preserve">โครงการขุดลอกคลองกงหราพร้อมวางท่อ คสล. (ม.4) </t>
    </r>
    <r>
      <rPr>
        <sz val="15"/>
        <color rgb="FFFF0000"/>
        <rFont val="TH SarabunIT๙"/>
        <family val="2"/>
      </rPr>
      <t>(1</t>
    </r>
    <r>
      <rPr>
        <sz val="15"/>
        <color theme="1"/>
        <rFont val="TH SarabunIT๙"/>
        <family val="2"/>
      </rPr>
      <t>)</t>
    </r>
  </si>
  <si>
    <r>
      <t>โครงการก่อสร้างบล๊อกคลองกรน (ม.12)</t>
    </r>
    <r>
      <rPr>
        <sz val="15"/>
        <color rgb="FFFF0000"/>
        <rFont val="TH SarabunIT๙"/>
        <family val="2"/>
      </rPr>
      <t xml:space="preserve"> (1)</t>
    </r>
  </si>
  <si>
    <t>กองช่าง กรมชลประทาน กรมทรัพยากรน้ำ</t>
  </si>
  <si>
    <t>จำนวน 25 จุด</t>
  </si>
  <si>
    <r>
      <t>โครงการขยายเขตไฟฟ้าสาธารณะสายแคเสาธง-บ้าน นายปรีชา  (ม.6)</t>
    </r>
    <r>
      <rPr>
        <sz val="15"/>
        <color rgb="FFFF0000"/>
        <rFont val="TH SarabunIT๙"/>
        <family val="2"/>
      </rPr>
      <t xml:space="preserve"> (2)</t>
    </r>
  </si>
  <si>
    <r>
      <t xml:space="preserve">โครงการขยายเขตไฟฟ้าสาธารณะสายสามแยกบ้านนายแพร้ว แก้วคุ้มภัย - หมู่ที่ 12 ต.ควนกรด หมู่ที่ 14 </t>
    </r>
    <r>
      <rPr>
        <sz val="15"/>
        <color rgb="FFFF0000"/>
        <rFont val="TH SarabunIT๙"/>
        <family val="2"/>
      </rPr>
      <t>(1)</t>
    </r>
  </si>
  <si>
    <t>เก้าอี้สำหรับเจ้าหน้าที่คอมพิวเตอร์ (ราคาท้องตลาด)</t>
  </si>
  <si>
    <t>จัดซื้อรถตักหน้าขุดหลัง จำนวน 1 คัน (ราคามาตรฐานครุภัณฑ์สำนักงบฯ) ชนิดขับเคลื่อน 2 ล้อ</t>
  </si>
  <si>
    <t>จัดซื้อเครื่องพ่นหมอกควัน จำนวน 1 เครื่องอ (ราคามาตรฐานครุภัณฑ์สำนักงบฯ)</t>
  </si>
  <si>
    <t>จัดซื้อชุดกล้องวงจรปิด CCTV และอุปกรณ์ (8 จุด) พร้อมติดตั้ง จำนวน 1 ชุด</t>
  </si>
  <si>
    <t>เครื่องคอมพิวเตอร์โน๊ตบุ๊ค จำนวน 1 เครื่อง (ราคามาตรฐานคอมพิวเตอร์)</t>
  </si>
  <si>
    <t>จัดซื้อรถบรรทุกขยะย จำนวน 1 คัน(ราคามาตรฐานครุภัณฑ์สำนักงบฯ)</t>
  </si>
  <si>
    <t>จัดซื้อเครื่องดูดฝุ่น จำนวน 1 เครื่อง (ราคามาตรฐานครุภัณฑ์สำนักงบฯ) ขนาด 15 ลิตร</t>
  </si>
  <si>
    <t xml:space="preserve">  7.1 แผนงานการเกษตร</t>
  </si>
  <si>
    <t>4.2 งบกลาง</t>
  </si>
  <si>
    <t>4.5 งบกลาง</t>
  </si>
  <si>
    <t>โครงการก่อสร้างถนนลาดยางสายสามแยกบ้าน นายสมพร สุขช่วง-เขตหมู่ที่ 6 ตำบลนาไม้ไผ่</t>
  </si>
  <si>
    <t>ผิวจราจรกว้าง 5 ม.  ระยะทาง 1,200 ม.</t>
  </si>
  <si>
    <t>โครงการก่อสร้างถนนคอนกรีต ม.1-ม.14</t>
  </si>
  <si>
    <t>ผิวจราจรกว้าง 5 ม.ระยะทาง 1600 ม.</t>
  </si>
  <si>
    <t>โครงการก่อสร้างท่อเหลี่ยมสายป่าไม้แดงต่อเขต หมู่ 11 (ม.3)</t>
  </si>
  <si>
    <t>โครงการก่อสร้างท่อเหลี่ยมสายสามแยกต้นเหรียง-ต้นไทร (ม.8)</t>
  </si>
  <si>
    <t>โครงการก่อสร้างท่อเหลี่ยมสายโรงรม-ต้นไทร (ม.8)</t>
  </si>
  <si>
    <t>ยาว 3800 ม.</t>
  </si>
  <si>
    <t>โครงการขยายเขตไฟฟ้าสาธารณะสายหนองหัวดอน - บ้านนายแคล้ว  (ม.4)</t>
  </si>
  <si>
    <t>โครงการติดตั้งไฟทางบริเวณจุดเสี่ยงทางแยก ม.1-ม.14</t>
  </si>
  <si>
    <t>จำนวน 10 จุด</t>
  </si>
  <si>
    <t>จำนวนจุดที่ได้รับการติดตั้ง</t>
  </si>
  <si>
    <t>โครงการก่อสร้างหอถังแบบแชมเปนพร้อมขยายท่อเมนประปา  (ม.11)</t>
  </si>
  <si>
    <t>โครงการติดตั้งไฟกระพริบบริเวณจุดเสี่ยงทางแยก</t>
  </si>
  <si>
    <t>โครงการดูแลสุขภาพช่องปากเด็กเล็ก</t>
  </si>
  <si>
    <t>โครงการอบรม/ส่งเสริมการใช้ปุ๋ยชีวภาพ  รณรงค์ลดการใช้ปุ๋ยเคมี</t>
  </si>
  <si>
    <t>เพื่อใช้ป้องกันแสงแดดภายในสำนักงาน</t>
  </si>
  <si>
    <t>จัดซื้อผ้าม่านปรับแสงพร้อมติดตั้ง จำนวน 30 จุด (ราคาท้องตลาด)</t>
  </si>
  <si>
    <t>จัดซื้อเครื่องเสียง ไมโครโฟน พร้อมติดตั้งห้องประชุมสภาฯ จำนวน 1 ชุด</t>
  </si>
  <si>
    <t>ครุภัณฑ์การศึกษา</t>
  </si>
  <si>
    <t>เพื่อส่งเสริมพัฒนาการเด็กปฐมวัย</t>
  </si>
  <si>
    <t>จัดซื้อเครื่องเล่นส่งเสริมพัฒนาการเด็กปฐมวัย จำนวน 3 ศูนย์</t>
  </si>
  <si>
    <t xml:space="preserve">จัดซื้อเครื่องถ่ายเอกสาร ขาวดำ-สี จำนวน 1 เครื่อง (ราคามาตรฐานครุภัณฑ์สำนักงบฯ) </t>
  </si>
  <si>
    <t>โครงการฃุดลอกคลองขนาน หมู่ที่ 6, 7 และ 10</t>
  </si>
  <si>
    <t>ระยะทาง 200 ม.  วางท่อ 4 จุด</t>
  </si>
  <si>
    <t>โครงการขยายเขตไฟฟ้าสาธารณะถนนสายหนองหวายน้ำ - เขต ตำบลเขาโร (ม.4)</t>
  </si>
  <si>
    <t>ผิวจราจรกว้าง 5 ม.  ระยะทาง 1200 ม.</t>
  </si>
  <si>
    <t>โครงการก่อสร้างสะพานบ้านปากคลอง (ม.11)</t>
  </si>
  <si>
    <t>เพื่อความสะดวกในการเดินทาง</t>
  </si>
  <si>
    <t>โครงการก่อสร้างถนนลาดยางสามแยกบ้านนายสวัสดิ์ - เขต หมู่ที่ 5</t>
  </si>
  <si>
    <t>โครงการก่อสร้างฝายหน้าวัดวังขรี (ม.3)</t>
  </si>
  <si>
    <t>โครงการก่อสร้างถังเก็บน้ำฝนบ้านต้นเหรียง</t>
  </si>
  <si>
    <t>กว้าง 5 ม.ยาว 21 ม.</t>
  </si>
  <si>
    <t>จำนวนการก่อสร้าง/ปรับปรุงสะพาน</t>
  </si>
  <si>
    <t>ประชาชนได้รับความสะดวกในการเดินทาง</t>
  </si>
  <si>
    <r>
      <t xml:space="preserve">โครงการขุดลอกคลองกรน (ม.1) </t>
    </r>
    <r>
      <rPr>
        <sz val="15"/>
        <color rgb="FFFF0000"/>
        <rFont val="TH SarabunIT๙"/>
        <family val="2"/>
      </rPr>
      <t>(1)</t>
    </r>
  </si>
  <si>
    <t xml:space="preserve">โครงการขยายเขตประปาหมู่บ้าน ม.1-14 </t>
  </si>
  <si>
    <t>โครงการขยายเขตประปาส่วนภูมิภาคหมู่บ้าน ม.1-14</t>
  </si>
  <si>
    <t>โครงการขยายเขตไฟฟ้าสาธารณะถนนเลียบคลองกรน (ม.1)</t>
  </si>
  <si>
    <r>
      <t xml:space="preserve">โครงการปรับปรุงซ่อมแซมคลองส่งน้ำชลประทาน (ม.1) </t>
    </r>
    <r>
      <rPr>
        <sz val="15"/>
        <color rgb="FFFF0000"/>
        <rFont val="TH SarabunIT๙"/>
        <family val="2"/>
      </rPr>
      <t>(1)</t>
    </r>
  </si>
  <si>
    <t>ยาว 2800 ม.</t>
  </si>
  <si>
    <t xml:space="preserve">โครงการอบรมให้ความรู้การจัดการขยะชุมชน </t>
  </si>
  <si>
    <t>โครงการขยายเขตไฟฟ้าสายสี่แยกหนองหอย-บ้านนายกิจจา รัตนบุรี (ม.6)</t>
  </si>
  <si>
    <t>โครงการก่อสร้างถนนคอนกรีตสายหลังโรงเรียนบ้านบ่อมอง</t>
  </si>
  <si>
    <t>โครงการขุดลอกคลองนาวัง (ม.6)</t>
  </si>
  <si>
    <t>โครงการก่อสร้างฝายชะลอน้ำห้วยหินลับ (ม.8)</t>
  </si>
  <si>
    <t>โครงการบุกเบิกถนนจากบ้านนายสมพร  ฤทธิช่วยรอด - ถนนสายวังขรี ไทรห้อง (ม.9)</t>
  </si>
  <si>
    <t>โครงการเปลี่ยนท่อประปาจากบ้านนางลิ้ม ทรงแก้ว-นายประจวบ งามอยู่ (ม.10)</t>
  </si>
  <si>
    <t>โครงการซ่อมแซมถนนลงหินคลุกถนน หมู่ที่ 1-14</t>
  </si>
  <si>
    <t>ผิวจราจรกว้าง 4 ม.ระยะทาง 1500 ม.</t>
  </si>
  <si>
    <t xml:space="preserve">โครงการก่อสร้างถนนแอสฟัลติกส์สายสามแยกทุ่งขา-โรงเรียนวังยาว (ม.12) </t>
  </si>
  <si>
    <t>โครงการก่อสร้างระบบประปาผิวดินขนาดใหญ่ (ม.12)</t>
  </si>
  <si>
    <t>โครงการขุดลอกสระน้ำภายในหมู่บ้าน พร้อมปรับปรุงภูมิทัศน์ (ม.13)</t>
  </si>
  <si>
    <t>โครงการขยายเขตประปาหมู่บ้านจากบ้าน นายอุดม  รอดสีเสน-สามแยกโรงเรียนบ้านวังยาว (ม.1)</t>
  </si>
  <si>
    <r>
      <t>โครงการบุกเบิกถนนสายสวนยางนายประเสริฐ - บ้านนายอนันต์ สังข์การณ์   (ม.3)</t>
    </r>
    <r>
      <rPr>
        <sz val="15"/>
        <color rgb="FFFF0000"/>
        <rFont val="TH SarabunIT๙"/>
        <family val="2"/>
      </rPr>
      <t xml:space="preserve"> </t>
    </r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</si>
</sst>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  <numFmt numFmtId="189" formatCode="_(* #,##0_);_(* \(#,##0\);_(* &quot;-&quot;??_);_(@_)"/>
  </numFmts>
  <fonts count="65">
    <font>
      <sz val="10"/>
      <name val="Arial"/>
      <charset val="222"/>
    </font>
    <font>
      <sz val="10"/>
      <name val="Arial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sz val="8"/>
      <name val="Arial"/>
      <family val="2"/>
    </font>
    <font>
      <b/>
      <sz val="16"/>
      <name val="TH SarabunPSK"/>
      <family val="2"/>
    </font>
    <font>
      <sz val="10"/>
      <name val="TH SarabunPSK"/>
      <family val="2"/>
    </font>
    <font>
      <sz val="16"/>
      <name val="Arial"/>
      <family val="2"/>
    </font>
    <font>
      <b/>
      <sz val="16"/>
      <color indexed="8"/>
      <name val="TH SarabunPSK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Cordia New"/>
      <family val="2"/>
    </font>
    <font>
      <sz val="16"/>
      <name val="Cordia New"/>
      <family val="2"/>
    </font>
    <font>
      <sz val="16"/>
      <color indexed="8"/>
      <name val="Cordia New"/>
      <family val="2"/>
    </font>
    <font>
      <sz val="16"/>
      <name val="Arial"/>
      <family val="2"/>
    </font>
    <font>
      <sz val="15"/>
      <color indexed="8"/>
      <name val="TH SarabunPSK"/>
      <family val="2"/>
    </font>
    <font>
      <sz val="15"/>
      <color indexed="8"/>
      <name val="Arial"/>
      <family val="2"/>
    </font>
    <font>
      <sz val="15"/>
      <color indexed="10"/>
      <name val="Arial"/>
      <family val="2"/>
    </font>
    <font>
      <sz val="15"/>
      <name val="Arial"/>
      <family val="2"/>
    </font>
    <font>
      <sz val="15"/>
      <name val="TH SarabunPSK"/>
      <family val="2"/>
    </font>
    <font>
      <b/>
      <sz val="16"/>
      <color indexed="8"/>
      <name val="Arial"/>
      <family val="2"/>
    </font>
    <font>
      <b/>
      <sz val="16"/>
      <name val="Arial"/>
      <family val="2"/>
    </font>
    <font>
      <sz val="15"/>
      <color theme="1"/>
      <name val="TH SarabunIT๙"/>
      <family val="2"/>
    </font>
    <font>
      <sz val="15"/>
      <color indexed="8"/>
      <name val="Cordia New"/>
      <family val="2"/>
    </font>
    <font>
      <b/>
      <sz val="15"/>
      <color rgb="FFFF0000"/>
      <name val="Cordia New"/>
      <family val="2"/>
    </font>
    <font>
      <sz val="15"/>
      <color rgb="FFFF0000"/>
      <name val="Cordia New"/>
      <family val="2"/>
    </font>
    <font>
      <sz val="15"/>
      <color theme="1"/>
      <name val="Cordia New"/>
      <family val="2"/>
    </font>
    <font>
      <b/>
      <sz val="15"/>
      <color theme="1"/>
      <name val="Cordia New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sz val="16"/>
      <name val="TH SarabunIT๙"/>
      <family val="2"/>
    </font>
    <font>
      <b/>
      <sz val="16"/>
      <name val="TH SarabunIT๙"/>
      <family val="2"/>
    </font>
    <font>
      <sz val="15"/>
      <color indexed="8"/>
      <name val="TH SarabunIT๙"/>
      <family val="2"/>
    </font>
    <font>
      <sz val="12"/>
      <color theme="1"/>
      <name val="TH SarabunIT๙"/>
      <family val="2"/>
    </font>
    <font>
      <sz val="14"/>
      <name val="Arial"/>
      <family val="2"/>
    </font>
    <font>
      <b/>
      <sz val="12"/>
      <name val="TH SarabunIT๙"/>
      <family val="2"/>
    </font>
    <font>
      <sz val="14"/>
      <color indexed="8"/>
      <name val="TH SarabunIT๙"/>
      <family val="2"/>
    </font>
    <font>
      <sz val="14"/>
      <color theme="1"/>
      <name val="TH SarabunIT๙"/>
      <family val="2"/>
    </font>
    <font>
      <b/>
      <sz val="15"/>
      <color indexed="8"/>
      <name val="TH SarabunIT๙"/>
      <family val="2"/>
    </font>
    <font>
      <b/>
      <sz val="22"/>
      <color indexed="8"/>
      <name val="TH SarabunIT๙"/>
      <family val="2"/>
    </font>
    <font>
      <sz val="10"/>
      <color indexed="8"/>
      <name val="TH SarabunIT๙"/>
      <family val="2"/>
    </font>
    <font>
      <b/>
      <sz val="18"/>
      <color indexed="8"/>
      <name val="TH SarabunIT๙"/>
      <family val="2"/>
    </font>
    <font>
      <b/>
      <sz val="16"/>
      <color indexed="8"/>
      <name val="TH SarabunIT๙"/>
      <family val="2"/>
    </font>
    <font>
      <sz val="16"/>
      <color indexed="8"/>
      <name val="TH SarabunIT๙"/>
      <family val="2"/>
    </font>
    <font>
      <sz val="15"/>
      <color indexed="10"/>
      <name val="TH SarabunIT๙"/>
      <family val="2"/>
    </font>
    <font>
      <sz val="10"/>
      <name val="TH SarabunIT๙"/>
      <family val="2"/>
    </font>
    <font>
      <sz val="15"/>
      <name val="TH SarabunIT๙"/>
      <family val="2"/>
    </font>
    <font>
      <b/>
      <sz val="18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5"/>
      <color theme="1"/>
      <name val="TH SarabunIT๙"/>
      <family val="2"/>
    </font>
    <font>
      <b/>
      <sz val="15"/>
      <color rgb="FFFF0000"/>
      <name val="TH SarabunIT๙"/>
      <family val="2"/>
    </font>
    <font>
      <sz val="15"/>
      <color rgb="FFFF0000"/>
      <name val="TH SarabunIT๙"/>
      <family val="2"/>
    </font>
    <font>
      <b/>
      <sz val="14"/>
      <color indexed="8"/>
      <name val="TH SarabunIT๙"/>
      <family val="2"/>
    </font>
    <font>
      <sz val="14"/>
      <name val="TH SarabunIT๙"/>
      <family val="2"/>
    </font>
    <font>
      <sz val="10"/>
      <color theme="1"/>
      <name val="TH SarabunIT๙"/>
      <family val="2"/>
    </font>
    <font>
      <b/>
      <sz val="14"/>
      <color theme="1"/>
      <name val="TH SarabunIT๙"/>
      <family val="2"/>
    </font>
    <font>
      <b/>
      <sz val="12"/>
      <color indexed="8"/>
      <name val="TH SarabunIT๙"/>
      <family val="2"/>
    </font>
    <font>
      <b/>
      <sz val="12"/>
      <color theme="1"/>
      <name val="TH SarabunIT๙"/>
      <family val="2"/>
    </font>
    <font>
      <sz val="12"/>
      <color indexed="8"/>
      <name val="TH SarabunIT๙"/>
      <family val="2"/>
    </font>
    <font>
      <sz val="12"/>
      <name val="TH SarabunIT๙"/>
      <family val="2"/>
    </font>
    <font>
      <sz val="13"/>
      <color theme="1"/>
      <name val="TH SarabunIT๙"/>
      <family val="2"/>
    </font>
    <font>
      <sz val="12"/>
      <color theme="0"/>
      <name val="TH SarabunIT๙"/>
      <family val="2"/>
    </font>
    <font>
      <sz val="12"/>
      <color rgb="FFFF0000"/>
      <name val="TH SarabunIT๙"/>
      <family val="2"/>
    </font>
    <font>
      <b/>
      <sz val="13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88" fontId="9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</cellStyleXfs>
  <cellXfs count="264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5" fillId="0" borderId="0" xfId="0" applyFont="1"/>
    <xf numFmtId="0" fontId="7" fillId="0" borderId="0" xfId="0" applyFont="1"/>
    <xf numFmtId="0" fontId="11" fillId="0" borderId="0" xfId="2" applyFont="1"/>
    <xf numFmtId="0" fontId="12" fillId="0" borderId="0" xfId="2" applyFont="1"/>
    <xf numFmtId="0" fontId="13" fillId="0" borderId="0" xfId="2" applyFont="1"/>
    <xf numFmtId="0" fontId="8" fillId="0" borderId="0" xfId="0" applyFont="1"/>
    <xf numFmtId="0" fontId="14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5" fillId="0" borderId="0" xfId="0" applyFont="1"/>
    <xf numFmtId="0" fontId="20" fillId="0" borderId="0" xfId="0" applyFont="1"/>
    <xf numFmtId="0" fontId="21" fillId="0" borderId="0" xfId="0" applyFont="1"/>
    <xf numFmtId="0" fontId="20" fillId="0" borderId="0" xfId="0" applyFont="1" applyFill="1"/>
    <xf numFmtId="0" fontId="23" fillId="0" borderId="0" xfId="2" applyFont="1"/>
    <xf numFmtId="0" fontId="24" fillId="0" borderId="0" xfId="2" applyFont="1"/>
    <xf numFmtId="0" fontId="25" fillId="0" borderId="0" xfId="2" applyFont="1"/>
    <xf numFmtId="0" fontId="26" fillId="0" borderId="0" xfId="2" applyFont="1"/>
    <xf numFmtId="0" fontId="27" fillId="0" borderId="0" xfId="2" applyFont="1"/>
    <xf numFmtId="0" fontId="28" fillId="0" borderId="0" xfId="0" applyFont="1"/>
    <xf numFmtId="0" fontId="30" fillId="0" borderId="0" xfId="0" applyFont="1"/>
    <xf numFmtId="0" fontId="29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0" fontId="29" fillId="0" borderId="0" xfId="0" applyFont="1" applyAlignment="1">
      <alignment horizontal="left" indent="2"/>
    </xf>
    <xf numFmtId="0" fontId="14" fillId="0" borderId="0" xfId="0" applyFont="1" applyAlignment="1">
      <alignment horizontal="left" indent="1"/>
    </xf>
    <xf numFmtId="0" fontId="14" fillId="0" borderId="0" xfId="0" applyFont="1" applyAlignment="1">
      <alignment horizontal="left" indent="2"/>
    </xf>
    <xf numFmtId="0" fontId="3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vertical="top" wrapText="1"/>
    </xf>
    <xf numFmtId="0" fontId="33" fillId="0" borderId="1" xfId="0" applyFont="1" applyBorder="1" applyAlignment="1">
      <alignment horizontal="left" vertical="top" wrapText="1"/>
    </xf>
    <xf numFmtId="187" fontId="22" fillId="2" borderId="1" xfId="3" applyNumberFormat="1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34" fillId="0" borderId="0" xfId="0" applyFont="1"/>
    <xf numFmtId="0" fontId="36" fillId="0" borderId="1" xfId="0" applyFont="1" applyBorder="1" applyAlignment="1">
      <alignment horizontal="center" vertical="top" wrapText="1"/>
    </xf>
    <xf numFmtId="0" fontId="37" fillId="0" borderId="1" xfId="0" applyFont="1" applyBorder="1" applyAlignment="1">
      <alignment horizontal="left" vertical="top" wrapText="1"/>
    </xf>
    <xf numFmtId="0" fontId="37" fillId="0" borderId="1" xfId="0" applyFont="1" applyBorder="1" applyAlignment="1">
      <alignment vertical="top" wrapText="1"/>
    </xf>
    <xf numFmtId="187" fontId="37" fillId="2" borderId="1" xfId="3" applyNumberFormat="1" applyFont="1" applyFill="1" applyBorder="1" applyAlignment="1">
      <alignment horizontal="center" vertical="top" wrapText="1"/>
    </xf>
    <xf numFmtId="0" fontId="37" fillId="0" borderId="1" xfId="0" applyFont="1" applyBorder="1" applyAlignment="1">
      <alignment horizontal="center" vertical="top" wrapText="1"/>
    </xf>
    <xf numFmtId="0" fontId="38" fillId="0" borderId="3" xfId="0" applyFont="1" applyBorder="1" applyAlignment="1">
      <alignment horizontal="center" vertical="center" wrapText="1"/>
    </xf>
    <xf numFmtId="0" fontId="40" fillId="0" borderId="0" xfId="0" applyFont="1"/>
    <xf numFmtId="0" fontId="42" fillId="0" borderId="0" xfId="0" applyFont="1"/>
    <xf numFmtId="0" fontId="42" fillId="0" borderId="0" xfId="0" applyFont="1" applyAlignment="1">
      <alignment horizontal="center"/>
    </xf>
    <xf numFmtId="0" fontId="43" fillId="0" borderId="0" xfId="0" applyFont="1"/>
    <xf numFmtId="0" fontId="42" fillId="0" borderId="0" xfId="0" applyFont="1" applyAlignment="1">
      <alignment horizontal="left"/>
    </xf>
    <xf numFmtId="0" fontId="38" fillId="0" borderId="0" xfId="0" applyFont="1"/>
    <xf numFmtId="0" fontId="42" fillId="0" borderId="0" xfId="0" applyFont="1" applyAlignment="1">
      <alignment horizontal="left" indent="1"/>
    </xf>
    <xf numFmtId="0" fontId="42" fillId="0" borderId="0" xfId="0" applyFont="1" applyAlignment="1">
      <alignment horizontal="left" indent="2"/>
    </xf>
    <xf numFmtId="0" fontId="38" fillId="0" borderId="2" xfId="0" applyFont="1" applyBorder="1" applyAlignment="1">
      <alignment horizontal="center" vertical="center" wrapText="1"/>
    </xf>
    <xf numFmtId="0" fontId="32" fillId="0" borderId="0" xfId="0" applyFont="1"/>
    <xf numFmtId="0" fontId="38" fillId="0" borderId="4" xfId="0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center" vertical="top" wrapText="1"/>
    </xf>
    <xf numFmtId="0" fontId="44" fillId="0" borderId="0" xfId="0" applyFont="1"/>
    <xf numFmtId="0" fontId="40" fillId="0" borderId="0" xfId="0" applyFont="1" applyAlignment="1">
      <alignment horizontal="center"/>
    </xf>
    <xf numFmtId="0" fontId="45" fillId="0" borderId="0" xfId="0" applyFont="1"/>
    <xf numFmtId="187" fontId="22" fillId="2" borderId="1" xfId="3" applyNumberFormat="1" applyFont="1" applyFill="1" applyBorder="1" applyAlignment="1">
      <alignment horizontal="left" vertical="top" wrapText="1"/>
    </xf>
    <xf numFmtId="3" fontId="22" fillId="0" borderId="1" xfId="0" applyNumberFormat="1" applyFont="1" applyBorder="1" applyAlignment="1">
      <alignment horizontal="left" vertical="top" wrapText="1"/>
    </xf>
    <xf numFmtId="0" fontId="32" fillId="0" borderId="3" xfId="0" applyFont="1" applyBorder="1" applyAlignment="1">
      <alignment horizontal="center" vertical="top" wrapText="1"/>
    </xf>
    <xf numFmtId="0" fontId="46" fillId="0" borderId="0" xfId="0" applyFont="1"/>
    <xf numFmtId="0" fontId="30" fillId="0" borderId="0" xfId="0" applyFont="1" applyAlignment="1">
      <alignment horizontal="center"/>
    </xf>
    <xf numFmtId="187" fontId="30" fillId="0" borderId="0" xfId="3" applyNumberFormat="1" applyFont="1"/>
    <xf numFmtId="0" fontId="31" fillId="0" borderId="0" xfId="2" applyFont="1"/>
    <xf numFmtId="0" fontId="30" fillId="0" borderId="0" xfId="2" applyFont="1"/>
    <xf numFmtId="0" fontId="48" fillId="0" borderId="0" xfId="2" applyFont="1"/>
    <xf numFmtId="0" fontId="48" fillId="0" borderId="0" xfId="2" applyFont="1" applyAlignment="1">
      <alignment horizontal="center"/>
    </xf>
    <xf numFmtId="0" fontId="49" fillId="0" borderId="0" xfId="2" applyFont="1"/>
    <xf numFmtId="0" fontId="43" fillId="0" borderId="0" xfId="2" applyFont="1"/>
    <xf numFmtId="0" fontId="49" fillId="0" borderId="2" xfId="2" applyFont="1" applyBorder="1" applyAlignment="1">
      <alignment horizontal="center" vertical="center" wrapText="1"/>
    </xf>
    <xf numFmtId="0" fontId="49" fillId="0" borderId="2" xfId="2" applyFont="1" applyBorder="1" applyAlignment="1">
      <alignment horizontal="center" vertical="center"/>
    </xf>
    <xf numFmtId="0" fontId="49" fillId="0" borderId="4" xfId="2" applyFont="1" applyBorder="1" applyAlignment="1">
      <alignment horizontal="center"/>
    </xf>
    <xf numFmtId="0" fontId="49" fillId="0" borderId="3" xfId="2" applyFont="1" applyBorder="1" applyAlignment="1">
      <alignment horizontal="center" vertical="center"/>
    </xf>
    <xf numFmtId="0" fontId="50" fillId="0" borderId="4" xfId="2" applyFont="1" applyBorder="1" applyAlignment="1">
      <alignment horizontal="center"/>
    </xf>
    <xf numFmtId="0" fontId="50" fillId="0" borderId="1" xfId="2" applyFont="1" applyBorder="1" applyAlignment="1">
      <alignment vertical="distributed" wrapText="1"/>
    </xf>
    <xf numFmtId="0" fontId="50" fillId="0" borderId="1" xfId="2" applyFont="1" applyBorder="1" applyAlignment="1">
      <alignment horizontal="center" vertical="distributed"/>
    </xf>
    <xf numFmtId="0" fontId="32" fillId="0" borderId="0" xfId="2" applyFont="1"/>
    <xf numFmtId="0" fontId="22" fillId="0" borderId="1" xfId="2" applyFont="1" applyBorder="1" applyAlignment="1">
      <alignment horizontal="center" vertical="distributed"/>
    </xf>
    <xf numFmtId="189" fontId="22" fillId="0" borderId="1" xfId="1" applyNumberFormat="1" applyFont="1" applyBorder="1" applyAlignment="1">
      <alignment horizontal="center" vertical="distributed"/>
    </xf>
    <xf numFmtId="189" fontId="50" fillId="0" borderId="1" xfId="1" applyNumberFormat="1" applyFont="1" applyBorder="1" applyAlignment="1">
      <alignment horizontal="center" vertical="distributed"/>
    </xf>
    <xf numFmtId="0" fontId="50" fillId="0" borderId="1" xfId="2" applyFont="1" applyBorder="1" applyAlignment="1">
      <alignment horizontal="right" vertical="distributed" wrapText="1"/>
    </xf>
    <xf numFmtId="0" fontId="51" fillId="0" borderId="0" xfId="2" applyFont="1"/>
    <xf numFmtId="0" fontId="50" fillId="0" borderId="1" xfId="0" applyFont="1" applyBorder="1" applyAlignment="1">
      <alignment vertical="distributed" wrapText="1"/>
    </xf>
    <xf numFmtId="0" fontId="22" fillId="0" borderId="1" xfId="0" applyFont="1" applyBorder="1" applyAlignment="1">
      <alignment horizontal="center" vertical="distributed"/>
    </xf>
    <xf numFmtId="189" fontId="22" fillId="0" borderId="1" xfId="3" applyNumberFormat="1" applyFont="1" applyBorder="1" applyAlignment="1">
      <alignment horizontal="center" vertical="distributed"/>
    </xf>
    <xf numFmtId="0" fontId="50" fillId="0" borderId="1" xfId="0" applyFont="1" applyBorder="1" applyAlignment="1">
      <alignment horizontal="center" vertical="distributed"/>
    </xf>
    <xf numFmtId="189" fontId="50" fillId="0" borderId="1" xfId="3" applyNumberFormat="1" applyFont="1" applyBorder="1" applyAlignment="1">
      <alignment horizontal="center" vertical="distributed"/>
    </xf>
    <xf numFmtId="0" fontId="52" fillId="0" borderId="0" xfId="2" applyFont="1"/>
    <xf numFmtId="0" fontId="50" fillId="0" borderId="1" xfId="2" applyFont="1" applyBorder="1" applyAlignment="1">
      <alignment horizontal="left" vertical="distributed" wrapText="1" indent="1"/>
    </xf>
    <xf numFmtId="0" fontId="50" fillId="0" borderId="1" xfId="0" applyFont="1" applyBorder="1" applyAlignment="1">
      <alignment horizontal="right" vertical="distributed"/>
    </xf>
    <xf numFmtId="187" fontId="50" fillId="0" borderId="1" xfId="3" applyNumberFormat="1" applyFont="1" applyBorder="1" applyAlignment="1">
      <alignment horizontal="left" vertical="distributed"/>
    </xf>
    <xf numFmtId="0" fontId="22" fillId="0" borderId="0" xfId="2" applyFont="1"/>
    <xf numFmtId="0" fontId="50" fillId="0" borderId="1" xfId="0" applyFont="1" applyBorder="1" applyAlignment="1">
      <alignment horizontal="right" vertical="distributed" wrapText="1"/>
    </xf>
    <xf numFmtId="0" fontId="50" fillId="0" borderId="0" xfId="2" applyFont="1"/>
    <xf numFmtId="0" fontId="50" fillId="0" borderId="1" xfId="2" applyFont="1" applyBorder="1" applyAlignment="1">
      <alignment horizontal="left" vertical="distributed" wrapText="1" indent="2"/>
    </xf>
    <xf numFmtId="0" fontId="50" fillId="0" borderId="1" xfId="0" applyFont="1" applyBorder="1" applyAlignment="1">
      <alignment horizontal="left" vertical="distributed" wrapText="1" indent="1"/>
    </xf>
    <xf numFmtId="0" fontId="36" fillId="0" borderId="0" xfId="2" applyFont="1"/>
    <xf numFmtId="0" fontId="37" fillId="0" borderId="0" xfId="2" applyFont="1" applyAlignment="1">
      <alignment horizontal="right"/>
    </xf>
    <xf numFmtId="0" fontId="36" fillId="0" borderId="0" xfId="2" applyFont="1" applyAlignment="1">
      <alignment horizontal="right"/>
    </xf>
    <xf numFmtId="0" fontId="53" fillId="0" borderId="0" xfId="2" applyFont="1" applyAlignment="1">
      <alignment horizontal="right"/>
    </xf>
    <xf numFmtId="189" fontId="53" fillId="0" borderId="0" xfId="2" applyNumberFormat="1" applyFont="1" applyAlignment="1">
      <alignment horizontal="right"/>
    </xf>
    <xf numFmtId="0" fontId="54" fillId="0" borderId="0" xfId="2" applyFont="1"/>
    <xf numFmtId="0" fontId="48" fillId="0" borderId="0" xfId="2" applyFont="1" applyAlignment="1">
      <alignment horizontal="right"/>
    </xf>
    <xf numFmtId="0" fontId="43" fillId="0" borderId="0" xfId="2" applyFont="1" applyAlignment="1">
      <alignment horizontal="right"/>
    </xf>
    <xf numFmtId="0" fontId="42" fillId="0" borderId="0" xfId="2" applyFont="1" applyAlignment="1">
      <alignment horizontal="right"/>
    </xf>
    <xf numFmtId="0" fontId="42" fillId="0" borderId="0" xfId="2" applyFont="1"/>
    <xf numFmtId="0" fontId="31" fillId="0" borderId="0" xfId="0" applyFont="1" applyAlignment="1">
      <alignment horizontal="left" indent="2"/>
    </xf>
    <xf numFmtId="0" fontId="43" fillId="0" borderId="0" xfId="0" applyFont="1" applyAlignment="1">
      <alignment horizontal="left" indent="2"/>
    </xf>
    <xf numFmtId="0" fontId="30" fillId="0" borderId="0" xfId="0" applyFont="1" applyAlignment="1">
      <alignment horizontal="left" indent="2"/>
    </xf>
    <xf numFmtId="0" fontId="42" fillId="0" borderId="0" xfId="0" applyFont="1" applyAlignment="1">
      <alignment horizontal="left" indent="3"/>
    </xf>
    <xf numFmtId="3" fontId="22" fillId="0" borderId="1" xfId="0" applyNumberFormat="1" applyFont="1" applyBorder="1" applyAlignment="1">
      <alignment vertical="top" wrapText="1"/>
    </xf>
    <xf numFmtId="0" fontId="36" fillId="0" borderId="0" xfId="0" applyFont="1" applyAlignment="1">
      <alignment horizontal="left" indent="2"/>
    </xf>
    <xf numFmtId="0" fontId="38" fillId="0" borderId="0" xfId="0" applyFont="1" applyAlignment="1">
      <alignment horizontal="left" indent="1"/>
    </xf>
    <xf numFmtId="0" fontId="43" fillId="0" borderId="0" xfId="0" applyFont="1" applyAlignment="1">
      <alignment horizontal="left" indent="1"/>
    </xf>
    <xf numFmtId="0" fontId="30" fillId="0" borderId="0" xfId="0" applyFont="1" applyAlignment="1">
      <alignment horizontal="left" indent="1"/>
    </xf>
    <xf numFmtId="0" fontId="54" fillId="0" borderId="0" xfId="0" applyFont="1"/>
    <xf numFmtId="0" fontId="54" fillId="0" borderId="0" xfId="0" applyFont="1" applyAlignment="1">
      <alignment horizontal="left" indent="2"/>
    </xf>
    <xf numFmtId="3" fontId="22" fillId="2" borderId="1" xfId="0" applyNumberFormat="1" applyFont="1" applyFill="1" applyBorder="1" applyAlignment="1">
      <alignment horizontal="center" vertical="top" wrapText="1"/>
    </xf>
    <xf numFmtId="3" fontId="22" fillId="0" borderId="1" xfId="0" applyNumberFormat="1" applyFont="1" applyBorder="1" applyAlignment="1">
      <alignment horizontal="center" vertical="top" wrapText="1"/>
    </xf>
    <xf numFmtId="0" fontId="49" fillId="0" borderId="0" xfId="0" applyFont="1" applyAlignment="1">
      <alignment horizontal="left" indent="1"/>
    </xf>
    <xf numFmtId="0" fontId="50" fillId="0" borderId="0" xfId="0" applyFont="1" applyAlignment="1">
      <alignment horizontal="left" indent="1"/>
    </xf>
    <xf numFmtId="0" fontId="48" fillId="0" borderId="0" xfId="0" applyFont="1" applyAlignment="1">
      <alignment horizontal="left" indent="1"/>
    </xf>
    <xf numFmtId="0" fontId="49" fillId="0" borderId="0" xfId="0" applyFont="1" applyAlignment="1">
      <alignment horizontal="left" indent="2"/>
    </xf>
    <xf numFmtId="0" fontId="22" fillId="0" borderId="0" xfId="0" applyFont="1"/>
    <xf numFmtId="0" fontId="55" fillId="0" borderId="0" xfId="0" applyFont="1"/>
    <xf numFmtId="0" fontId="49" fillId="0" borderId="0" xfId="0" applyFont="1"/>
    <xf numFmtId="0" fontId="49" fillId="0" borderId="0" xfId="0" applyFont="1" applyAlignment="1">
      <alignment horizontal="center"/>
    </xf>
    <xf numFmtId="0" fontId="48" fillId="0" borderId="0" xfId="0" applyFont="1"/>
    <xf numFmtId="0" fontId="49" fillId="0" borderId="0" xfId="0" applyFont="1" applyAlignment="1">
      <alignment horizontal="left"/>
    </xf>
    <xf numFmtId="0" fontId="50" fillId="0" borderId="0" xfId="0" applyFont="1" applyAlignment="1">
      <alignment horizontal="left" indent="2"/>
    </xf>
    <xf numFmtId="0" fontId="48" fillId="0" borderId="0" xfId="0" applyFont="1" applyAlignment="1">
      <alignment horizontal="left" indent="2"/>
    </xf>
    <xf numFmtId="0" fontId="49" fillId="0" borderId="0" xfId="0" applyFont="1" applyAlignment="1">
      <alignment horizontal="left" indent="3"/>
    </xf>
    <xf numFmtId="0" fontId="31" fillId="0" borderId="0" xfId="0" applyFont="1"/>
    <xf numFmtId="0" fontId="31" fillId="0" borderId="0" xfId="0" applyFont="1" applyAlignment="1">
      <alignment horizontal="center"/>
    </xf>
    <xf numFmtId="0" fontId="36" fillId="0" borderId="0" xfId="0" applyFont="1"/>
    <xf numFmtId="187" fontId="22" fillId="0" borderId="1" xfId="3" applyNumberFormat="1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187" fontId="22" fillId="0" borderId="1" xfId="3" applyNumberFormat="1" applyFont="1" applyBorder="1" applyAlignment="1">
      <alignment horizontal="left" vertical="top" wrapText="1"/>
    </xf>
    <xf numFmtId="0" fontId="31" fillId="0" borderId="0" xfId="0" applyFont="1" applyAlignment="1">
      <alignment horizontal="left"/>
    </xf>
    <xf numFmtId="187" fontId="22" fillId="0" borderId="1" xfId="3" applyNumberFormat="1" applyFont="1" applyBorder="1" applyAlignment="1">
      <alignment horizontal="center" vertical="top" wrapText="1"/>
    </xf>
    <xf numFmtId="3" fontId="22" fillId="0" borderId="1" xfId="0" applyNumberFormat="1" applyFont="1" applyFill="1" applyBorder="1" applyAlignment="1">
      <alignment horizontal="center" vertical="top" wrapText="1"/>
    </xf>
    <xf numFmtId="0" fontId="30" fillId="0" borderId="0" xfId="0" applyFont="1" applyAlignment="1">
      <alignment horizontal="left"/>
    </xf>
    <xf numFmtId="0" fontId="46" fillId="0" borderId="0" xfId="0" applyFont="1" applyAlignment="1">
      <alignment textRotation="180" wrapText="1"/>
    </xf>
    <xf numFmtId="0" fontId="31" fillId="0" borderId="0" xfId="0" applyFont="1" applyAlignment="1">
      <alignment horizontal="left" indent="1"/>
    </xf>
    <xf numFmtId="0" fontId="4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top" wrapText="1"/>
    </xf>
    <xf numFmtId="0" fontId="32" fillId="0" borderId="0" xfId="0" applyFont="1" applyBorder="1" applyAlignment="1">
      <alignment horizontal="center" textRotation="180" wrapText="1"/>
    </xf>
    <xf numFmtId="0" fontId="30" fillId="0" borderId="0" xfId="0" applyFont="1" applyAlignment="1">
      <alignment textRotation="180" wrapText="1"/>
    </xf>
    <xf numFmtId="0" fontId="22" fillId="0" borderId="0" xfId="0" applyFont="1" applyFill="1" applyBorder="1" applyAlignment="1">
      <alignment horizontal="center" vertical="top" wrapText="1"/>
    </xf>
    <xf numFmtId="0" fontId="42" fillId="0" borderId="0" xfId="0" applyFont="1" applyBorder="1" applyAlignment="1">
      <alignment horizontal="left" vertical="distributed" wrapText="1" indent="1"/>
    </xf>
    <xf numFmtId="0" fontId="43" fillId="0" borderId="0" xfId="0" applyFont="1" applyAlignment="1">
      <alignment horizontal="center"/>
    </xf>
    <xf numFmtId="0" fontId="48" fillId="0" borderId="0" xfId="0" applyFont="1" applyBorder="1" applyAlignment="1">
      <alignment horizontal="center" vertical="top" wrapText="1"/>
    </xf>
    <xf numFmtId="0" fontId="32" fillId="0" borderId="1" xfId="0" applyFont="1" applyBorder="1" applyAlignment="1">
      <alignment vertical="top" wrapText="1"/>
    </xf>
    <xf numFmtId="3" fontId="32" fillId="0" borderId="1" xfId="0" applyNumberFormat="1" applyFont="1" applyBorder="1" applyAlignment="1">
      <alignment horizontal="left" vertical="top" wrapText="1"/>
    </xf>
    <xf numFmtId="0" fontId="32" fillId="0" borderId="0" xfId="0" applyFont="1" applyBorder="1" applyAlignment="1">
      <alignment horizontal="center" vertical="top" wrapText="1"/>
    </xf>
    <xf numFmtId="0" fontId="43" fillId="0" borderId="0" xfId="0" applyFont="1" applyBorder="1" applyAlignment="1">
      <alignment horizontal="center" vertical="top" wrapText="1"/>
    </xf>
    <xf numFmtId="0" fontId="43" fillId="0" borderId="0" xfId="0" applyFont="1" applyBorder="1" applyAlignment="1">
      <alignment vertical="top" wrapText="1"/>
    </xf>
    <xf numFmtId="3" fontId="43" fillId="0" borderId="0" xfId="0" applyNumberFormat="1" applyFont="1" applyBorder="1" applyAlignment="1">
      <alignment horizontal="left" vertical="top" wrapText="1"/>
    </xf>
    <xf numFmtId="0" fontId="32" fillId="0" borderId="1" xfId="0" applyFont="1" applyFill="1" applyBorder="1" applyAlignment="1">
      <alignment vertical="top" wrapText="1"/>
    </xf>
    <xf numFmtId="187" fontId="32" fillId="0" borderId="1" xfId="3" applyNumberFormat="1" applyFont="1" applyBorder="1" applyAlignment="1">
      <alignment horizontal="center" vertical="top" wrapText="1"/>
    </xf>
    <xf numFmtId="187" fontId="32" fillId="0" borderId="1" xfId="3" applyNumberFormat="1" applyFont="1" applyBorder="1" applyAlignment="1">
      <alignment horizontal="left" vertical="top" wrapText="1"/>
    </xf>
    <xf numFmtId="0" fontId="43" fillId="0" borderId="0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vertical="top" wrapText="1"/>
    </xf>
    <xf numFmtId="187" fontId="43" fillId="0" borderId="0" xfId="3" applyNumberFormat="1" applyFont="1" applyBorder="1" applyAlignment="1">
      <alignment horizontal="left" vertical="top" wrapText="1"/>
    </xf>
    <xf numFmtId="0" fontId="43" fillId="0" borderId="0" xfId="0" applyFont="1" applyFill="1" applyBorder="1" applyAlignment="1">
      <alignment vertical="top" wrapText="1"/>
    </xf>
    <xf numFmtId="187" fontId="32" fillId="0" borderId="1" xfId="3" applyNumberFormat="1" applyFont="1" applyFill="1" applyBorder="1" applyAlignment="1">
      <alignment horizontal="center" vertical="top" wrapText="1"/>
    </xf>
    <xf numFmtId="187" fontId="32" fillId="0" borderId="1" xfId="3" applyNumberFormat="1" applyFont="1" applyFill="1" applyBorder="1" applyAlignment="1">
      <alignment horizontal="left" vertical="top" wrapText="1"/>
    </xf>
    <xf numFmtId="0" fontId="42" fillId="0" borderId="0" xfId="0" applyFont="1" applyFill="1"/>
    <xf numFmtId="187" fontId="22" fillId="2" borderId="1" xfId="3" applyNumberFormat="1" applyFont="1" applyFill="1" applyBorder="1" applyAlignment="1">
      <alignment vertical="top" wrapText="1"/>
    </xf>
    <xf numFmtId="187" fontId="22" fillId="2" borderId="1" xfId="3" applyNumberFormat="1" applyFont="1" applyFill="1" applyBorder="1"/>
    <xf numFmtId="0" fontId="44" fillId="0" borderId="0" xfId="0" applyFont="1" applyAlignment="1">
      <alignment horizontal="center"/>
    </xf>
    <xf numFmtId="187" fontId="22" fillId="0" borderId="1" xfId="3" applyNumberFormat="1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vertical="top" wrapText="1"/>
    </xf>
    <xf numFmtId="0" fontId="46" fillId="0" borderId="0" xfId="0" applyFont="1" applyAlignment="1">
      <alignment horizontal="center"/>
    </xf>
    <xf numFmtId="0" fontId="22" fillId="2" borderId="1" xfId="0" applyFont="1" applyFill="1" applyBorder="1" applyAlignment="1">
      <alignment vertical="top" wrapText="1"/>
    </xf>
    <xf numFmtId="0" fontId="22" fillId="0" borderId="3" xfId="0" applyFont="1" applyBorder="1" applyAlignment="1">
      <alignment vertical="top" wrapText="1"/>
    </xf>
    <xf numFmtId="0" fontId="54" fillId="0" borderId="1" xfId="0" applyFont="1" applyBorder="1"/>
    <xf numFmtId="187" fontId="37" fillId="2" borderId="1" xfId="3" applyNumberFormat="1" applyFont="1" applyFill="1" applyBorder="1"/>
    <xf numFmtId="0" fontId="37" fillId="2" borderId="1" xfId="0" applyFont="1" applyFill="1" applyBorder="1" applyAlignment="1">
      <alignment horizontal="center" vertical="top" wrapText="1"/>
    </xf>
    <xf numFmtId="187" fontId="56" fillId="2" borderId="1" xfId="3" applyNumberFormat="1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57" fillId="0" borderId="0" xfId="0" applyFont="1" applyAlignment="1">
      <alignment horizontal="center"/>
    </xf>
    <xf numFmtId="0" fontId="57" fillId="0" borderId="2" xfId="0" applyFont="1" applyBorder="1" applyAlignment="1">
      <alignment horizontal="center" vertical="center" wrapText="1"/>
    </xf>
    <xf numFmtId="0" fontId="57" fillId="0" borderId="3" xfId="0" applyFont="1" applyBorder="1" applyAlignment="1">
      <alignment horizontal="center" vertical="center" wrapText="1"/>
    </xf>
    <xf numFmtId="187" fontId="33" fillId="2" borderId="1" xfId="3" applyNumberFormat="1" applyFont="1" applyFill="1" applyBorder="1" applyAlignment="1">
      <alignment horizontal="center" vertical="top" wrapText="1"/>
    </xf>
    <xf numFmtId="187" fontId="59" fillId="0" borderId="0" xfId="3" applyNumberFormat="1" applyFont="1"/>
    <xf numFmtId="0" fontId="59" fillId="0" borderId="0" xfId="0" applyFont="1"/>
    <xf numFmtId="0" fontId="35" fillId="0" borderId="0" xfId="0" applyFont="1" applyAlignment="1">
      <alignment horizontal="left" indent="2"/>
    </xf>
    <xf numFmtId="0" fontId="57" fillId="0" borderId="0" xfId="0" applyFont="1" applyAlignment="1">
      <alignment horizontal="left" indent="2"/>
    </xf>
    <xf numFmtId="187" fontId="60" fillId="0" borderId="0" xfId="3" applyNumberFormat="1" applyFont="1"/>
    <xf numFmtId="0" fontId="60" fillId="0" borderId="0" xfId="0" applyFont="1"/>
    <xf numFmtId="0" fontId="57" fillId="0" borderId="0" xfId="0" applyFont="1" applyAlignment="1">
      <alignment horizontal="left" indent="1"/>
    </xf>
    <xf numFmtId="187" fontId="60" fillId="0" borderId="1" xfId="3" applyNumberFormat="1" applyFont="1" applyBorder="1"/>
    <xf numFmtId="0" fontId="60" fillId="0" borderId="1" xfId="0" applyFont="1" applyBorder="1"/>
    <xf numFmtId="3" fontId="33" fillId="2" borderId="1" xfId="0" applyNumberFormat="1" applyFont="1" applyFill="1" applyBorder="1" applyAlignment="1">
      <alignment horizontal="center" vertical="top" wrapText="1"/>
    </xf>
    <xf numFmtId="0" fontId="58" fillId="0" borderId="0" xfId="0" applyFont="1" applyAlignment="1">
      <alignment horizontal="left" indent="1"/>
    </xf>
    <xf numFmtId="0" fontId="58" fillId="0" borderId="0" xfId="0" applyFont="1" applyAlignment="1">
      <alignment horizontal="center"/>
    </xf>
    <xf numFmtId="0" fontId="58" fillId="0" borderId="0" xfId="0" applyFont="1" applyAlignment="1">
      <alignment horizontal="left" indent="2"/>
    </xf>
    <xf numFmtId="0" fontId="35" fillId="0" borderId="0" xfId="0" applyFont="1"/>
    <xf numFmtId="3" fontId="33" fillId="2" borderId="1" xfId="3" applyNumberFormat="1" applyFont="1" applyFill="1" applyBorder="1" applyAlignment="1">
      <alignment horizontal="center" vertical="top" wrapText="1"/>
    </xf>
    <xf numFmtId="0" fontId="35" fillId="0" borderId="0" xfId="0" applyFont="1" applyAlignment="1">
      <alignment horizontal="left" indent="1"/>
    </xf>
    <xf numFmtId="3" fontId="59" fillId="0" borderId="1" xfId="0" applyNumberFormat="1" applyFont="1" applyBorder="1" applyAlignment="1">
      <alignment horizontal="center" vertical="top" wrapText="1"/>
    </xf>
    <xf numFmtId="0" fontId="35" fillId="0" borderId="0" xfId="0" applyFont="1" applyAlignment="1">
      <alignment horizontal="center"/>
    </xf>
    <xf numFmtId="0" fontId="57" fillId="0" borderId="0" xfId="0" applyFont="1"/>
    <xf numFmtId="0" fontId="42" fillId="0" borderId="2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37" fillId="0" borderId="1" xfId="0" applyFont="1" applyFill="1" applyBorder="1" applyAlignment="1">
      <alignment vertical="top" wrapText="1"/>
    </xf>
    <xf numFmtId="0" fontId="44" fillId="0" borderId="1" xfId="0" applyFont="1" applyBorder="1"/>
    <xf numFmtId="0" fontId="36" fillId="0" borderId="1" xfId="0" applyFont="1" applyBorder="1"/>
    <xf numFmtId="0" fontId="38" fillId="0" borderId="0" xfId="0" applyFont="1" applyBorder="1" applyAlignment="1">
      <alignment horizontal="center" vertical="center" wrapText="1"/>
    </xf>
    <xf numFmtId="0" fontId="46" fillId="0" borderId="0" xfId="0" applyFont="1" applyFill="1"/>
    <xf numFmtId="0" fontId="18" fillId="0" borderId="0" xfId="0" applyFont="1" applyFill="1"/>
    <xf numFmtId="0" fontId="32" fillId="0" borderId="0" xfId="0" applyFont="1" applyFill="1"/>
    <xf numFmtId="0" fontId="16" fillId="0" borderId="0" xfId="0" applyFont="1" applyFill="1"/>
    <xf numFmtId="187" fontId="37" fillId="2" borderId="1" xfId="3" applyNumberFormat="1" applyFont="1" applyFill="1" applyBorder="1" applyAlignment="1">
      <alignment horizontal="left" vertical="top" wrapText="1"/>
    </xf>
    <xf numFmtId="189" fontId="33" fillId="0" borderId="1" xfId="1" applyNumberFormat="1" applyFont="1" applyBorder="1" applyAlignment="1">
      <alignment horizontal="center" vertical="distributed"/>
    </xf>
    <xf numFmtId="187" fontId="61" fillId="2" borderId="1" xfId="3" applyNumberFormat="1" applyFont="1" applyFill="1" applyBorder="1" applyAlignment="1">
      <alignment horizontal="center" vertical="top" wrapText="1"/>
    </xf>
    <xf numFmtId="0" fontId="56" fillId="0" borderId="1" xfId="0" applyFont="1" applyBorder="1" applyAlignment="1">
      <alignment vertical="distributed" wrapText="1"/>
    </xf>
    <xf numFmtId="0" fontId="37" fillId="0" borderId="1" xfId="0" applyFont="1" applyBorder="1" applyAlignment="1">
      <alignment horizontal="center" vertical="distributed"/>
    </xf>
    <xf numFmtId="189" fontId="37" fillId="0" borderId="1" xfId="3" applyNumberFormat="1" applyFont="1" applyBorder="1" applyAlignment="1">
      <alignment horizontal="center" vertical="distributed"/>
    </xf>
    <xf numFmtId="0" fontId="56" fillId="0" borderId="1" xfId="0" applyFont="1" applyBorder="1" applyAlignment="1">
      <alignment horizontal="center" vertical="distributed"/>
    </xf>
    <xf numFmtId="189" fontId="56" fillId="0" borderId="1" xfId="3" applyNumberFormat="1" applyFont="1" applyBorder="1" applyAlignment="1">
      <alignment horizontal="center" vertical="distributed"/>
    </xf>
    <xf numFmtId="0" fontId="56" fillId="0" borderId="1" xfId="0" applyFont="1" applyBorder="1" applyAlignment="1">
      <alignment horizontal="left" vertical="distributed" wrapText="1" indent="1"/>
    </xf>
    <xf numFmtId="0" fontId="56" fillId="0" borderId="1" xfId="0" applyFont="1" applyBorder="1" applyAlignment="1">
      <alignment horizontal="right" vertical="distributed" wrapText="1"/>
    </xf>
    <xf numFmtId="187" fontId="56" fillId="0" borderId="1" xfId="3" applyNumberFormat="1" applyFont="1" applyBorder="1" applyAlignment="1">
      <alignment horizontal="left" vertical="distributed"/>
    </xf>
    <xf numFmtId="189" fontId="56" fillId="0" borderId="1" xfId="0" applyNumberFormat="1" applyFont="1" applyBorder="1" applyAlignment="1">
      <alignment horizontal="center" vertical="distributed"/>
    </xf>
    <xf numFmtId="187" fontId="62" fillId="0" borderId="0" xfId="3" applyNumberFormat="1" applyFont="1"/>
    <xf numFmtId="187" fontId="62" fillId="0" borderId="0" xfId="0" applyNumberFormat="1" applyFont="1"/>
    <xf numFmtId="0" fontId="62" fillId="0" borderId="0" xfId="0" applyFont="1"/>
    <xf numFmtId="187" fontId="62" fillId="0" borderId="0" xfId="3" applyNumberFormat="1" applyFont="1" applyBorder="1" applyAlignment="1">
      <alignment horizontal="center" vertical="top" wrapText="1"/>
    </xf>
    <xf numFmtId="3" fontId="62" fillId="0" borderId="0" xfId="0" applyNumberFormat="1" applyFont="1"/>
    <xf numFmtId="0" fontId="49" fillId="0" borderId="2" xfId="2" applyFont="1" applyBorder="1" applyAlignment="1">
      <alignment horizontal="center" vertical="center"/>
    </xf>
    <xf numFmtId="0" fontId="49" fillId="0" borderId="4" xfId="2" applyFont="1" applyBorder="1" applyAlignment="1">
      <alignment horizontal="center" vertical="center"/>
    </xf>
    <xf numFmtId="0" fontId="47" fillId="0" borderId="0" xfId="2" applyFont="1" applyAlignment="1">
      <alignment horizontal="center"/>
    </xf>
    <xf numFmtId="0" fontId="49" fillId="0" borderId="1" xfId="2" applyFont="1" applyBorder="1" applyAlignment="1">
      <alignment horizontal="center"/>
    </xf>
    <xf numFmtId="0" fontId="41" fillId="0" borderId="0" xfId="0" applyFont="1" applyAlignment="1">
      <alignment horizontal="center"/>
    </xf>
    <xf numFmtId="0" fontId="41" fillId="0" borderId="6" xfId="0" applyFont="1" applyBorder="1" applyAlignment="1">
      <alignment horizontal="center"/>
    </xf>
    <xf numFmtId="0" fontId="39" fillId="3" borderId="7" xfId="0" applyFont="1" applyFill="1" applyBorder="1" applyAlignment="1">
      <alignment horizontal="left"/>
    </xf>
    <xf numFmtId="0" fontId="40" fillId="3" borderId="7" xfId="0" applyFont="1" applyFill="1" applyBorder="1" applyAlignment="1">
      <alignment horizontal="left"/>
    </xf>
    <xf numFmtId="0" fontId="42" fillId="0" borderId="8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left" indent="2"/>
    </xf>
    <xf numFmtId="0" fontId="42" fillId="0" borderId="5" xfId="0" applyFont="1" applyBorder="1" applyAlignment="1">
      <alignment horizontal="left" vertical="distributed" wrapText="1" indent="1"/>
    </xf>
    <xf numFmtId="0" fontId="42" fillId="0" borderId="5" xfId="0" applyFont="1" applyBorder="1" applyAlignment="1">
      <alignment horizontal="left" vertical="distributed" wrapText="1" indent="3"/>
    </xf>
    <xf numFmtId="0" fontId="49" fillId="0" borderId="0" xfId="0" applyFont="1" applyBorder="1" applyAlignment="1">
      <alignment horizontal="center"/>
    </xf>
    <xf numFmtId="0" fontId="49" fillId="0" borderId="0" xfId="0" applyFont="1" applyAlignment="1">
      <alignment horizontal="center"/>
    </xf>
    <xf numFmtId="0" fontId="38" fillId="0" borderId="1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41" fillId="0" borderId="0" xfId="0" applyFont="1" applyBorder="1" applyAlignment="1">
      <alignment horizontal="center"/>
    </xf>
    <xf numFmtId="0" fontId="57" fillId="0" borderId="8" xfId="0" applyFont="1" applyBorder="1" applyAlignment="1">
      <alignment horizontal="center" vertical="center" wrapText="1"/>
    </xf>
    <xf numFmtId="0" fontId="57" fillId="0" borderId="9" xfId="0" applyFont="1" applyBorder="1" applyAlignment="1">
      <alignment horizontal="center" vertical="center" wrapText="1"/>
    </xf>
    <xf numFmtId="0" fontId="57" fillId="0" borderId="10" xfId="0" applyFont="1" applyBorder="1" applyAlignment="1">
      <alignment horizontal="center" vertical="center" wrapText="1"/>
    </xf>
    <xf numFmtId="187" fontId="64" fillId="2" borderId="1" xfId="3" applyNumberFormat="1" applyFont="1" applyFill="1" applyBorder="1" applyAlignment="1">
      <alignment horizontal="center" vertical="center" wrapText="1"/>
    </xf>
    <xf numFmtId="3" fontId="63" fillId="0" borderId="0" xfId="0" applyNumberFormat="1" applyFont="1" applyBorder="1" applyAlignment="1">
      <alignment horizontal="center" vertical="top" wrapText="1"/>
    </xf>
  </cellXfs>
  <cellStyles count="4">
    <cellStyle name="Comma_5.1บัญชีสรุปโครงการพัฒนา" xfId="1"/>
    <cellStyle name="Normal_5.1บัญชีสรุปโครงการพัฒนา" xfId="2"/>
    <cellStyle name="เครื่องหมายจุลภาค" xfId="3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N92"/>
  <sheetViews>
    <sheetView zoomScale="91" zoomScaleNormal="91" zoomScaleSheetLayoutView="100" zoomScalePageLayoutView="112" workbookViewId="0">
      <selection activeCell="M7" sqref="M7"/>
    </sheetView>
  </sheetViews>
  <sheetFormatPr defaultRowHeight="24"/>
  <cols>
    <col min="1" max="1" width="27" style="68" customWidth="1"/>
    <col min="2" max="2" width="7.42578125" style="70" customWidth="1"/>
    <col min="3" max="3" width="15.5703125" style="72" customWidth="1"/>
    <col min="4" max="4" width="7.28515625" style="72" customWidth="1"/>
    <col min="5" max="5" width="15" style="72" customWidth="1"/>
    <col min="6" max="6" width="6.5703125" style="72" customWidth="1"/>
    <col min="7" max="7" width="15.140625" style="72" customWidth="1"/>
    <col min="8" max="8" width="6.5703125" style="72" customWidth="1"/>
    <col min="9" max="9" width="14.28515625" style="72" customWidth="1"/>
    <col min="10" max="10" width="10.140625" style="109" customWidth="1"/>
    <col min="11" max="11" width="16.140625" style="109" customWidth="1"/>
    <col min="12" max="14" width="9.140625" style="68"/>
    <col min="15" max="16384" width="9.140625" style="7"/>
  </cols>
  <sheetData>
    <row r="1" spans="1:14" s="6" customFormat="1" ht="25.5">
      <c r="A1" s="238" t="s">
        <v>39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67"/>
      <c r="M1" s="67"/>
      <c r="N1" s="67"/>
    </row>
    <row r="2" spans="1:14" ht="26.25">
      <c r="A2" s="238" t="s">
        <v>581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</row>
    <row r="3" spans="1:14" ht="26.25">
      <c r="A3" s="238" t="s">
        <v>40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</row>
    <row r="4" spans="1:14" ht="15" customHeight="1">
      <c r="A4" s="69"/>
      <c r="C4" s="69"/>
      <c r="D4" s="69"/>
      <c r="E4" s="69"/>
      <c r="F4" s="69"/>
      <c r="G4" s="69"/>
      <c r="H4" s="69"/>
      <c r="I4" s="69"/>
      <c r="J4" s="71"/>
      <c r="K4" s="71"/>
    </row>
    <row r="5" spans="1:14" s="8" customFormat="1">
      <c r="A5" s="236" t="s">
        <v>41</v>
      </c>
      <c r="B5" s="239" t="s">
        <v>14</v>
      </c>
      <c r="C5" s="239"/>
      <c r="D5" s="239" t="s">
        <v>749</v>
      </c>
      <c r="E5" s="239"/>
      <c r="F5" s="239" t="s">
        <v>814</v>
      </c>
      <c r="G5" s="239"/>
      <c r="H5" s="239" t="s">
        <v>815</v>
      </c>
      <c r="I5" s="239"/>
      <c r="J5" s="239" t="s">
        <v>813</v>
      </c>
      <c r="K5" s="239"/>
      <c r="L5" s="72"/>
      <c r="M5" s="72"/>
      <c r="N5" s="72"/>
    </row>
    <row r="6" spans="1:14" s="8" customFormat="1" ht="40.5">
      <c r="A6" s="237"/>
      <c r="B6" s="73" t="s">
        <v>42</v>
      </c>
      <c r="C6" s="74" t="s">
        <v>425</v>
      </c>
      <c r="D6" s="73" t="s">
        <v>42</v>
      </c>
      <c r="E6" s="74" t="s">
        <v>425</v>
      </c>
      <c r="F6" s="73" t="s">
        <v>42</v>
      </c>
      <c r="G6" s="74" t="s">
        <v>425</v>
      </c>
      <c r="H6" s="73" t="s">
        <v>42</v>
      </c>
      <c r="I6" s="74" t="s">
        <v>425</v>
      </c>
      <c r="J6" s="73" t="s">
        <v>42</v>
      </c>
      <c r="K6" s="74" t="s">
        <v>425</v>
      </c>
      <c r="L6" s="72"/>
      <c r="M6" s="72"/>
      <c r="N6" s="72"/>
    </row>
    <row r="7" spans="1:14" s="8" customFormat="1">
      <c r="A7" s="237"/>
      <c r="B7" s="75" t="s">
        <v>201</v>
      </c>
      <c r="C7" s="76" t="s">
        <v>865</v>
      </c>
      <c r="D7" s="77" t="s">
        <v>201</v>
      </c>
      <c r="E7" s="76" t="s">
        <v>865</v>
      </c>
      <c r="F7" s="75" t="s">
        <v>201</v>
      </c>
      <c r="G7" s="76" t="s">
        <v>865</v>
      </c>
      <c r="H7" s="75" t="s">
        <v>201</v>
      </c>
      <c r="I7" s="76" t="s">
        <v>865</v>
      </c>
      <c r="J7" s="75" t="s">
        <v>201</v>
      </c>
      <c r="K7" s="76" t="s">
        <v>865</v>
      </c>
      <c r="L7" s="72"/>
      <c r="M7" s="72"/>
      <c r="N7" s="72"/>
    </row>
    <row r="8" spans="1:14" s="19" customFormat="1" ht="42.6" customHeight="1">
      <c r="A8" s="78" t="s">
        <v>43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80"/>
      <c r="M8" s="80"/>
      <c r="N8" s="80"/>
    </row>
    <row r="9" spans="1:14" s="19" customFormat="1" ht="33.75" customHeight="1">
      <c r="A9" s="78" t="s">
        <v>816</v>
      </c>
      <c r="B9" s="81">
        <f>19+3+4+3+5+7+16+4+8+10+2+1+1+2</f>
        <v>85</v>
      </c>
      <c r="C9" s="220">
        <f>'แบบ ผ.01 ย1 เคหะชุมชน'!E55+'ย1 เคหะชุมชน (2)'!E22+'ย1 เคหะชุมชน (3)'!E14+'ย1 เคหะชุมชน (4)'!E10+'ย1 เคหะชุมชน (5)'!E11+'ย1 เคหะชุมชน (6) '!E17+'ย1 เคหะชุมชน (7)'!E41+'ย1 เคหะชุมชน (8)'!E15+'ย1 เคหะชุมชน (9)'!E17+'ย1 เคหะชุมชน (10)'!E23+'ย1 เคหะชุมชน (11)'!E12+'ย1 เคหะชุมชน (12)'!E8+'ย1 เคหะชุมชน (13)'!E8+'ย1 เคหะชุมชน  (14)'!E5+'ย1 เคหะชุมชน(15)'!E8</f>
        <v>86993750</v>
      </c>
      <c r="D9" s="82">
        <f>6+2+1+2+2+5+2+2+4+4+3+1+1+2</f>
        <v>37</v>
      </c>
      <c r="E9" s="220">
        <f>'แบบ ผ.01 ย1 เคหะชุมชน'!F54+'ย1 เคหะชุมชน (2)'!F22+'ย1 เคหะชุมชน (3)'!F14+'ย1 เคหะชุมชน (4)'!F9:F10+'ย1 เคหะชุมชน (5)'!F11+'ย1 เคหะชุมชน (6) '!F17+'ย1 เคหะชุมชน (7)'!F40+'ย1 เคหะชุมชน (8)'!F15+'ย1 เคหะชุมชน (9)'!F17+'ย1 เคหะชุมชน (10)'!F23+'ย1 เคหะชุมชน (11)'!F12+'ย1 เคหะชุมชน (13)'!F8+'ย1 เคหะชุมชน  (14)'!F5+'ย1 เคหะชุมชน(15)'!F8</f>
        <v>26080000</v>
      </c>
      <c r="F9" s="82">
        <f>12+1+3+2+3+6+7+4+4+6+2+1+2+1+3</f>
        <v>57</v>
      </c>
      <c r="G9" s="82">
        <f>'แบบ ผ.01 ย1 เคหะชุมชน'!G55+'ย1 เคหะชุมชน (2)'!G22+'ย1 เคหะชุมชน (3)'!G14+'ย1 เคหะชุมชน (4)'!G10+'ย1 เคหะชุมชน (5)'!G11+'ย1 เคหะชุมชน (6) '!G17+'ย1 เคหะชุมชน (7)'!G41+'ย1 เคหะชุมชน (8)'!G15+'ย1 เคหะชุมชน (9)'!G17+'ย1 เคหะชุมชน (10)'!G23+'ย1 เคหะชุมชน (11)'!G12+'ย1 เคหะชุมชน (12)'!G8+'ย1 เคหะชุมชน (13)'!G8+'ย1 เคหะชุมชน  (14)'!G5+'ย1 เคหะชุมชน(15)'!G8</f>
        <v>80592750</v>
      </c>
      <c r="H9" s="82">
        <v>98</v>
      </c>
      <c r="I9" s="82">
        <f>'แบบ ผ.01 ย1 เคหะชุมชน'!H54+'ย1 เคหะชุมชน (2)'!H22+'ย1 เคหะชุมชน (3)'!H14+'ย1 เคหะชุมชน (4)'!H10+'ย1 เคหะชุมชน (5)'!H11</f>
        <v>12277500</v>
      </c>
      <c r="J9" s="89">
        <f>B9+D9+H9</f>
        <v>220</v>
      </c>
      <c r="K9" s="83">
        <f>C9+E9+G9+I9</f>
        <v>205944000</v>
      </c>
      <c r="L9" s="80"/>
      <c r="M9" s="80"/>
      <c r="N9" s="80"/>
    </row>
    <row r="10" spans="1:14" s="20" customFormat="1" ht="30" customHeight="1">
      <c r="A10" s="84" t="s">
        <v>44</v>
      </c>
      <c r="B10" s="79">
        <f>B9</f>
        <v>85</v>
      </c>
      <c r="C10" s="83">
        <f>C9</f>
        <v>86993750</v>
      </c>
      <c r="D10" s="83">
        <f>D9</f>
        <v>37</v>
      </c>
      <c r="E10" s="83">
        <f>'แบบ ผ.01 ย1 เคหะชุมชน'!F54+'ย1 เคหะชุมชน (2)'!F22+'ย1 เคหะชุมชน (3)'!F14+'ย1 เคหะชุมชน (4)'!F10+'ย1 เคหะชุมชน (5)'!F11+'ย1 เคหะชุมชน (6) '!F17+'ย1 เคหะชุมชน (7)'!F40+'ย1 เคหะชุมชน (8)'!F15+'ย1 เคหะชุมชน (9)'!F17+'ย1 เคหะชุมชน (10)'!F23+'ย1 เคหะชุมชน (11)'!F12+'ย1 เคหะชุมชน (13)'!F8+'ย1 เคหะชุมชน  (14)'!F5+'ย1 เคหะชุมชน(15)'!F8</f>
        <v>26792500</v>
      </c>
      <c r="F10" s="83">
        <v>54</v>
      </c>
      <c r="G10" s="83">
        <f>G9</f>
        <v>80592750</v>
      </c>
      <c r="H10" s="83">
        <f>H9</f>
        <v>98</v>
      </c>
      <c r="I10" s="83">
        <f>I9</f>
        <v>12277500</v>
      </c>
      <c r="J10" s="89">
        <f>B10+D10+H10</f>
        <v>220</v>
      </c>
      <c r="K10" s="83">
        <f>C10+E10+G10+I10</f>
        <v>206656500</v>
      </c>
      <c r="L10" s="85"/>
      <c r="M10" s="85"/>
      <c r="N10" s="85"/>
    </row>
    <row r="11" spans="1:14" s="21" customFormat="1" ht="42.6" customHeight="1">
      <c r="A11" s="86" t="s">
        <v>259</v>
      </c>
      <c r="B11" s="87"/>
      <c r="C11" s="88"/>
      <c r="D11" s="87"/>
      <c r="E11" s="88"/>
      <c r="F11" s="87"/>
      <c r="G11" s="88"/>
      <c r="H11" s="87"/>
      <c r="I11" s="88"/>
      <c r="J11" s="89"/>
      <c r="K11" s="90"/>
      <c r="L11" s="91"/>
      <c r="M11" s="91"/>
      <c r="N11" s="91"/>
    </row>
    <row r="12" spans="1:14" s="21" customFormat="1" ht="42.6" customHeight="1">
      <c r="A12" s="92" t="s">
        <v>833</v>
      </c>
      <c r="B12" s="87">
        <v>27</v>
      </c>
      <c r="C12" s="88">
        <f>'ย2 ผ.การศึกษา'!E35</f>
        <v>3650000</v>
      </c>
      <c r="D12" s="87">
        <v>27</v>
      </c>
      <c r="E12" s="88">
        <f>'ย2 ผ.การศึกษา'!F35</f>
        <v>3650000</v>
      </c>
      <c r="F12" s="87">
        <v>27</v>
      </c>
      <c r="G12" s="88">
        <f>'ย2 ผ.การศึกษา'!G35</f>
        <v>3650000</v>
      </c>
      <c r="H12" s="87">
        <v>27</v>
      </c>
      <c r="I12" s="88">
        <f>'ย2 ผ.การศึกษา'!H35</f>
        <v>3650000</v>
      </c>
      <c r="J12" s="89">
        <f>B12+D12+F12+H12</f>
        <v>108</v>
      </c>
      <c r="K12" s="90">
        <f>C12+E12+G12+I12</f>
        <v>14600000</v>
      </c>
      <c r="L12" s="91"/>
      <c r="M12" s="91"/>
      <c r="N12" s="91"/>
    </row>
    <row r="13" spans="1:14" s="21" customFormat="1" ht="42.6" customHeight="1">
      <c r="A13" s="92" t="s">
        <v>840</v>
      </c>
      <c r="B13" s="87">
        <v>15</v>
      </c>
      <c r="C13" s="88">
        <f>'ย2 ผ.ศาสนาวัฒนธรรม'!E23</f>
        <v>1160000</v>
      </c>
      <c r="D13" s="87">
        <v>15</v>
      </c>
      <c r="E13" s="88">
        <f>'ย2 ผ.ศาสนาวัฒนธรรม'!F23</f>
        <v>1160000</v>
      </c>
      <c r="F13" s="87">
        <v>15</v>
      </c>
      <c r="G13" s="88">
        <f>'ย2 ผ.ศาสนาวัฒนธรรม'!G23</f>
        <v>1160000</v>
      </c>
      <c r="H13" s="87">
        <v>15</v>
      </c>
      <c r="I13" s="88">
        <f>'ย2 ผ.ศาสนาวัฒนธรรม'!H23</f>
        <v>1160000</v>
      </c>
      <c r="J13" s="89">
        <f>B13+D13+F13+H13</f>
        <v>60</v>
      </c>
      <c r="K13" s="90">
        <f>C13+E13+G13+I13</f>
        <v>4640000</v>
      </c>
      <c r="L13" s="91"/>
      <c r="M13" s="91"/>
      <c r="N13" s="91"/>
    </row>
    <row r="14" spans="1:14" s="20" customFormat="1" ht="42.6" customHeight="1">
      <c r="A14" s="93" t="s">
        <v>44</v>
      </c>
      <c r="B14" s="89">
        <f>B12+B13</f>
        <v>42</v>
      </c>
      <c r="C14" s="90">
        <f>SUM(C12:C13)</f>
        <v>4810000</v>
      </c>
      <c r="D14" s="89">
        <f>D12+D13</f>
        <v>42</v>
      </c>
      <c r="E14" s="90">
        <f>SUM(E12:E13)</f>
        <v>4810000</v>
      </c>
      <c r="F14" s="89">
        <f>F12+F13</f>
        <v>42</v>
      </c>
      <c r="G14" s="90">
        <f>SUM(G12:G13)</f>
        <v>4810000</v>
      </c>
      <c r="H14" s="89">
        <f>H12+H13</f>
        <v>42</v>
      </c>
      <c r="I14" s="94">
        <f>SUM(I12:I13)</f>
        <v>4810000</v>
      </c>
      <c r="J14" s="89">
        <f>J12+J13</f>
        <v>168</v>
      </c>
      <c r="K14" s="90">
        <f>SUM(K12:K13)</f>
        <v>19240000</v>
      </c>
      <c r="L14" s="85"/>
      <c r="M14" s="85"/>
      <c r="N14" s="85"/>
    </row>
    <row r="15" spans="1:14" s="22" customFormat="1" ht="42.6" customHeight="1">
      <c r="A15" s="86" t="s">
        <v>303</v>
      </c>
      <c r="B15" s="87"/>
      <c r="C15" s="88"/>
      <c r="D15" s="87"/>
      <c r="E15" s="88"/>
      <c r="F15" s="87"/>
      <c r="G15" s="88"/>
      <c r="H15" s="87"/>
      <c r="I15" s="88"/>
      <c r="J15" s="89"/>
      <c r="K15" s="90"/>
      <c r="L15" s="95"/>
      <c r="M15" s="95"/>
      <c r="N15" s="95"/>
    </row>
    <row r="16" spans="1:14" s="22" customFormat="1" ht="42.6" customHeight="1">
      <c r="A16" s="92" t="s">
        <v>821</v>
      </c>
      <c r="B16" s="87">
        <v>33</v>
      </c>
      <c r="C16" s="88">
        <f>'ย3 ผ.การเกษตร'!E41</f>
        <v>5005000</v>
      </c>
      <c r="D16" s="87">
        <v>33</v>
      </c>
      <c r="E16" s="88">
        <f>'ย3 ผ.การเกษตร'!F41</f>
        <v>5005000</v>
      </c>
      <c r="F16" s="87">
        <v>33</v>
      </c>
      <c r="G16" s="88">
        <f>'ย3 ผ.การเกษตร'!G41</f>
        <v>4960000</v>
      </c>
      <c r="H16" s="87">
        <v>33</v>
      </c>
      <c r="I16" s="88">
        <f>'ย3 ผ.การเกษตร'!H41</f>
        <v>5005000</v>
      </c>
      <c r="J16" s="89">
        <f>B16+D16+F16+H16</f>
        <v>132</v>
      </c>
      <c r="K16" s="90">
        <f>C16+E16+G16+I16</f>
        <v>19975000</v>
      </c>
      <c r="L16" s="95"/>
      <c r="M16" s="95"/>
      <c r="N16" s="95"/>
    </row>
    <row r="17" spans="1:14" s="22" customFormat="1" ht="42.6" customHeight="1">
      <c r="A17" s="92" t="s">
        <v>822</v>
      </c>
      <c r="B17" s="87">
        <v>9</v>
      </c>
      <c r="C17" s="88">
        <f>'ย3 ผ.สร้างความเข้มแข็ง'!E17</f>
        <v>510000</v>
      </c>
      <c r="D17" s="87">
        <v>9</v>
      </c>
      <c r="E17" s="88">
        <f>'ย3 ผ.สร้างความเข้มแข็ง'!F17</f>
        <v>510000</v>
      </c>
      <c r="F17" s="87">
        <v>9</v>
      </c>
      <c r="G17" s="88">
        <f>'ย3 ผ.สร้างความเข้มแข็ง'!G17</f>
        <v>510000</v>
      </c>
      <c r="H17" s="87">
        <v>9</v>
      </c>
      <c r="I17" s="88">
        <f>'ย3 ผ.สร้างความเข้มแข็ง'!H17</f>
        <v>510000</v>
      </c>
      <c r="J17" s="89">
        <f>B17+D17+F17+H17</f>
        <v>36</v>
      </c>
      <c r="K17" s="90">
        <f>C17+E17+G17+I17</f>
        <v>2040000</v>
      </c>
      <c r="L17" s="95"/>
      <c r="M17" s="95"/>
      <c r="N17" s="95"/>
    </row>
    <row r="18" spans="1:14" s="23" customFormat="1" ht="42.6" customHeight="1">
      <c r="A18" s="96" t="s">
        <v>44</v>
      </c>
      <c r="B18" s="89">
        <f>B16+B17</f>
        <v>42</v>
      </c>
      <c r="C18" s="90">
        <f>SUM(C16:C17)</f>
        <v>5515000</v>
      </c>
      <c r="D18" s="89">
        <f>D16+D17</f>
        <v>42</v>
      </c>
      <c r="E18" s="90">
        <f>SUM(E16:E17)</f>
        <v>5515000</v>
      </c>
      <c r="F18" s="89">
        <f>F16+F17</f>
        <v>42</v>
      </c>
      <c r="G18" s="90">
        <f>SUM(G16:G17)</f>
        <v>5470000</v>
      </c>
      <c r="H18" s="89">
        <f>H16+H17</f>
        <v>42</v>
      </c>
      <c r="I18" s="94">
        <f>SUM(I16:I17)</f>
        <v>5515000</v>
      </c>
      <c r="J18" s="89">
        <f>J16+J17</f>
        <v>168</v>
      </c>
      <c r="K18" s="90">
        <f>SUM(K16:K17)</f>
        <v>22015000</v>
      </c>
      <c r="L18" s="97"/>
      <c r="M18" s="97"/>
      <c r="N18" s="97"/>
    </row>
    <row r="19" spans="1:14" s="22" customFormat="1" ht="28.35" customHeight="1">
      <c r="A19" s="86" t="s">
        <v>314</v>
      </c>
      <c r="B19" s="87"/>
      <c r="C19" s="88"/>
      <c r="D19" s="87"/>
      <c r="E19" s="88"/>
      <c r="F19" s="87"/>
      <c r="G19" s="88"/>
      <c r="H19" s="87"/>
      <c r="I19" s="88"/>
      <c r="J19" s="89"/>
      <c r="K19" s="90"/>
      <c r="L19" s="95"/>
      <c r="M19" s="95"/>
      <c r="N19" s="95"/>
    </row>
    <row r="20" spans="1:14" s="22" customFormat="1" ht="28.35" customHeight="1">
      <c r="A20" s="98" t="s">
        <v>818</v>
      </c>
      <c r="B20" s="87">
        <v>2</v>
      </c>
      <c r="C20" s="88">
        <f>'ย4 ผ.สังคมสงเคราะห์'!E10</f>
        <v>200000</v>
      </c>
      <c r="D20" s="87">
        <v>2</v>
      </c>
      <c r="E20" s="88">
        <f>'ย4 ผ.สังคมสงเคราะห์'!H10</f>
        <v>200000</v>
      </c>
      <c r="F20" s="87">
        <v>2</v>
      </c>
      <c r="G20" s="88">
        <f>'ย4 ผ.สังคมสงเคราะห์'!F10</f>
        <v>200000</v>
      </c>
      <c r="H20" s="87">
        <v>2</v>
      </c>
      <c r="I20" s="88">
        <f>'ย4 ผ.สังคมสงเคราะห์'!H10</f>
        <v>200000</v>
      </c>
      <c r="J20" s="89">
        <f t="shared" ref="J20:K23" si="0">B20+D20+F20+H20</f>
        <v>8</v>
      </c>
      <c r="K20" s="90">
        <f t="shared" si="0"/>
        <v>800000</v>
      </c>
      <c r="L20" s="95"/>
      <c r="M20" s="95"/>
      <c r="N20" s="95"/>
    </row>
    <row r="21" spans="1:14" s="22" customFormat="1" ht="45" customHeight="1">
      <c r="A21" s="98" t="s">
        <v>817</v>
      </c>
      <c r="B21" s="87">
        <v>7</v>
      </c>
      <c r="C21" s="88">
        <f>'ย3 ผ.สร้างความเข้มแข็ง'!E17</f>
        <v>510000</v>
      </c>
      <c r="D21" s="87">
        <v>7</v>
      </c>
      <c r="E21" s="88">
        <f>'ย3 ผ.สร้างความเข้มแข็ง'!F17</f>
        <v>510000</v>
      </c>
      <c r="F21" s="87">
        <v>7</v>
      </c>
      <c r="G21" s="88">
        <f>'ย3 ผ.สร้างความเข้มแข็ง'!F17</f>
        <v>510000</v>
      </c>
      <c r="H21" s="87">
        <v>7</v>
      </c>
      <c r="I21" s="88">
        <f>'ย3 ผ.สร้างความเข้มแข็ง'!G17</f>
        <v>510000</v>
      </c>
      <c r="J21" s="89">
        <f t="shared" si="0"/>
        <v>28</v>
      </c>
      <c r="K21" s="90">
        <f t="shared" si="0"/>
        <v>2040000</v>
      </c>
      <c r="L21" s="95"/>
      <c r="M21" s="95"/>
      <c r="N21" s="95"/>
    </row>
    <row r="22" spans="1:14" s="22" customFormat="1" ht="45.75" customHeight="1">
      <c r="A22" s="98" t="s">
        <v>819</v>
      </c>
      <c r="B22" s="87">
        <v>15</v>
      </c>
      <c r="C22" s="88">
        <f>'ย4 ผ.ศาสนาวัฒนธรรม'!E23</f>
        <v>26260000</v>
      </c>
      <c r="D22" s="87">
        <v>15</v>
      </c>
      <c r="E22" s="88">
        <f>'ย4 ผ.ศาสนาวัฒนธรรม'!F23</f>
        <v>26260000</v>
      </c>
      <c r="F22" s="87">
        <v>15</v>
      </c>
      <c r="G22" s="88">
        <f>'ย4 ผ.ศาสนาวัฒนธรรม'!G23</f>
        <v>26260000</v>
      </c>
      <c r="H22" s="87">
        <v>15</v>
      </c>
      <c r="I22" s="88">
        <f>'ย4 ผ.ศาสนาวัฒนธรรม'!H23</f>
        <v>26260000</v>
      </c>
      <c r="J22" s="89">
        <f t="shared" si="0"/>
        <v>60</v>
      </c>
      <c r="K22" s="90">
        <f t="shared" si="0"/>
        <v>105040000</v>
      </c>
      <c r="L22" s="95"/>
      <c r="M22" s="95"/>
      <c r="N22" s="95"/>
    </row>
    <row r="23" spans="1:14" s="22" customFormat="1" ht="42.6" customHeight="1">
      <c r="A23" s="98" t="s">
        <v>820</v>
      </c>
      <c r="B23" s="87">
        <v>19</v>
      </c>
      <c r="C23" s="88">
        <f>'ย4 ผ.รักษาความสงบ'!E25</f>
        <v>1620000</v>
      </c>
      <c r="D23" s="87">
        <v>15</v>
      </c>
      <c r="E23" s="88">
        <f>'ย4 ผ.รักษาความสงบ'!F25</f>
        <v>1580000</v>
      </c>
      <c r="F23" s="87">
        <v>15</v>
      </c>
      <c r="G23" s="88">
        <f>'ย4 ผ.รักษาความสงบ'!G25</f>
        <v>1620000</v>
      </c>
      <c r="H23" s="87">
        <v>15</v>
      </c>
      <c r="I23" s="88">
        <f>'ย4 ผ.รักษาความสงบ'!H25</f>
        <v>1620000</v>
      </c>
      <c r="J23" s="89">
        <f t="shared" si="0"/>
        <v>64</v>
      </c>
      <c r="K23" s="90">
        <f t="shared" si="0"/>
        <v>6440000</v>
      </c>
      <c r="L23" s="95"/>
      <c r="M23" s="95"/>
      <c r="N23" s="95"/>
    </row>
    <row r="24" spans="1:14" s="22" customFormat="1" ht="28.35" customHeight="1">
      <c r="A24" s="98" t="s">
        <v>1083</v>
      </c>
      <c r="B24" s="87">
        <v>3</v>
      </c>
      <c r="C24" s="88">
        <f>'ย4 ผ.งบกลาง'!E12</f>
        <v>12050000</v>
      </c>
      <c r="D24" s="87">
        <v>3</v>
      </c>
      <c r="E24" s="88">
        <f>'ย4 ผ.งบกลาง'!F12</f>
        <v>12050000</v>
      </c>
      <c r="F24" s="87">
        <v>3</v>
      </c>
      <c r="G24" s="88">
        <f>'ย4 ผ.งบกลาง'!G12</f>
        <v>12050000</v>
      </c>
      <c r="H24" s="87">
        <v>3</v>
      </c>
      <c r="I24" s="88">
        <f>'ย4 ผ.งบกลาง'!H12</f>
        <v>12050000</v>
      </c>
      <c r="J24" s="89">
        <f>B24+D24+H24</f>
        <v>9</v>
      </c>
      <c r="K24" s="90">
        <f>C24+E24+G24+I24</f>
        <v>48200000</v>
      </c>
      <c r="L24" s="95"/>
      <c r="M24" s="95"/>
      <c r="N24" s="95"/>
    </row>
    <row r="25" spans="1:14" s="23" customFormat="1" ht="42.6" customHeight="1">
      <c r="A25" s="96" t="s">
        <v>44</v>
      </c>
      <c r="B25" s="89">
        <f t="shared" ref="B25:K25" si="1">SUM(B20:B24)</f>
        <v>46</v>
      </c>
      <c r="C25" s="90">
        <f t="shared" si="1"/>
        <v>40640000</v>
      </c>
      <c r="D25" s="89">
        <f t="shared" si="1"/>
        <v>42</v>
      </c>
      <c r="E25" s="90">
        <f t="shared" si="1"/>
        <v>40600000</v>
      </c>
      <c r="F25" s="90">
        <f t="shared" si="1"/>
        <v>42</v>
      </c>
      <c r="G25" s="90">
        <f t="shared" si="1"/>
        <v>40640000</v>
      </c>
      <c r="H25" s="89">
        <f t="shared" si="1"/>
        <v>42</v>
      </c>
      <c r="I25" s="94">
        <f t="shared" si="1"/>
        <v>40640000</v>
      </c>
      <c r="J25" s="89">
        <f t="shared" si="1"/>
        <v>169</v>
      </c>
      <c r="K25" s="90">
        <f t="shared" si="1"/>
        <v>162520000</v>
      </c>
      <c r="L25" s="97"/>
      <c r="M25" s="97"/>
      <c r="N25" s="97"/>
    </row>
    <row r="26" spans="1:14" s="21" customFormat="1" ht="42.6" customHeight="1">
      <c r="A26" s="86" t="s">
        <v>374</v>
      </c>
      <c r="B26" s="87"/>
      <c r="C26" s="88"/>
      <c r="D26" s="87"/>
      <c r="E26" s="88"/>
      <c r="F26" s="88"/>
      <c r="G26" s="88"/>
      <c r="H26" s="87"/>
      <c r="I26" s="88"/>
      <c r="J26" s="89"/>
      <c r="K26" s="90"/>
      <c r="L26" s="91"/>
      <c r="M26" s="91"/>
      <c r="N26" s="91"/>
    </row>
    <row r="27" spans="1:14" s="21" customFormat="1" ht="42.6" customHeight="1">
      <c r="A27" s="86" t="s">
        <v>823</v>
      </c>
      <c r="B27" s="87">
        <v>28</v>
      </c>
      <c r="C27" s="88">
        <f>'ย5 ผ.สาธารณสุข'!E35</f>
        <v>2054850</v>
      </c>
      <c r="D27" s="87">
        <v>28</v>
      </c>
      <c r="E27" s="88">
        <f>'ย5 ผ.สาธารณสุข'!F35</f>
        <v>2054850</v>
      </c>
      <c r="F27" s="88">
        <v>28</v>
      </c>
      <c r="G27" s="88">
        <f>'ย5 ผ.สาธารณสุข'!G35</f>
        <v>2054850</v>
      </c>
      <c r="H27" s="87">
        <v>28</v>
      </c>
      <c r="I27" s="88">
        <f>'ย5 ผ.สาธารณสุข'!H35</f>
        <v>2054850</v>
      </c>
      <c r="J27" s="89">
        <v>28</v>
      </c>
      <c r="K27" s="90">
        <f>C27+E27+G27+I27</f>
        <v>8219400</v>
      </c>
      <c r="L27" s="91"/>
      <c r="M27" s="91"/>
      <c r="N27" s="91"/>
    </row>
    <row r="28" spans="1:14" s="20" customFormat="1" ht="42.6" customHeight="1">
      <c r="A28" s="96" t="s">
        <v>44</v>
      </c>
      <c r="B28" s="89">
        <f t="shared" ref="B28:K28" si="2">B27</f>
        <v>28</v>
      </c>
      <c r="C28" s="90">
        <f t="shared" si="2"/>
        <v>2054850</v>
      </c>
      <c r="D28" s="89">
        <f t="shared" si="2"/>
        <v>28</v>
      </c>
      <c r="E28" s="90">
        <f t="shared" si="2"/>
        <v>2054850</v>
      </c>
      <c r="F28" s="90">
        <f t="shared" si="2"/>
        <v>28</v>
      </c>
      <c r="G28" s="90">
        <f t="shared" si="2"/>
        <v>2054850</v>
      </c>
      <c r="H28" s="89">
        <f t="shared" si="2"/>
        <v>28</v>
      </c>
      <c r="I28" s="94">
        <f t="shared" si="2"/>
        <v>2054850</v>
      </c>
      <c r="J28" s="89">
        <f t="shared" si="2"/>
        <v>28</v>
      </c>
      <c r="K28" s="94">
        <f t="shared" si="2"/>
        <v>8219400</v>
      </c>
      <c r="L28" s="85"/>
      <c r="M28" s="85"/>
      <c r="N28" s="85"/>
    </row>
    <row r="29" spans="1:14" s="22" customFormat="1" ht="42.6" customHeight="1">
      <c r="A29" s="86" t="s">
        <v>380</v>
      </c>
      <c r="B29" s="87"/>
      <c r="C29" s="88"/>
      <c r="D29" s="87"/>
      <c r="E29" s="88"/>
      <c r="F29" s="88"/>
      <c r="G29" s="88"/>
      <c r="H29" s="87"/>
      <c r="I29" s="88"/>
      <c r="J29" s="89"/>
      <c r="K29" s="90"/>
      <c r="L29" s="95"/>
      <c r="M29" s="95"/>
      <c r="N29" s="95"/>
    </row>
    <row r="30" spans="1:14" s="21" customFormat="1" ht="42.6" customHeight="1">
      <c r="A30" s="99" t="s">
        <v>824</v>
      </c>
      <c r="B30" s="87">
        <v>17</v>
      </c>
      <c r="C30" s="88">
        <f>'ยุ6 ผ.บริหารงานทั่วไป'!E24</f>
        <v>1050000</v>
      </c>
      <c r="D30" s="87">
        <v>17</v>
      </c>
      <c r="E30" s="88">
        <f>'ยุ6 ผ.บริหารงานทั่วไป'!F24</f>
        <v>1072000</v>
      </c>
      <c r="F30" s="88">
        <v>17</v>
      </c>
      <c r="G30" s="88">
        <f>'ยุ6 ผ.บริหารงานทั่วไป'!G24</f>
        <v>1050000</v>
      </c>
      <c r="H30" s="87">
        <v>17</v>
      </c>
      <c r="I30" s="88">
        <f>'ยุ6 ผ.บริหารงานทั่วไป'!H24</f>
        <v>1072000</v>
      </c>
      <c r="J30" s="89">
        <f>B30+D30+F30+H30</f>
        <v>68</v>
      </c>
      <c r="K30" s="90">
        <f>C30+E30+G30+I30</f>
        <v>4244000</v>
      </c>
      <c r="L30" s="91"/>
      <c r="M30" s="91"/>
      <c r="N30" s="91"/>
    </row>
    <row r="31" spans="1:14" s="20" customFormat="1" ht="42.6" customHeight="1">
      <c r="A31" s="96" t="s">
        <v>44</v>
      </c>
      <c r="B31" s="89">
        <f t="shared" ref="B31:K31" si="3">B30</f>
        <v>17</v>
      </c>
      <c r="C31" s="90">
        <f t="shared" si="3"/>
        <v>1050000</v>
      </c>
      <c r="D31" s="89">
        <f t="shared" si="3"/>
        <v>17</v>
      </c>
      <c r="E31" s="90">
        <f t="shared" si="3"/>
        <v>1072000</v>
      </c>
      <c r="F31" s="90">
        <f t="shared" si="3"/>
        <v>17</v>
      </c>
      <c r="G31" s="90">
        <f t="shared" si="3"/>
        <v>1050000</v>
      </c>
      <c r="H31" s="89">
        <f t="shared" si="3"/>
        <v>17</v>
      </c>
      <c r="I31" s="94">
        <f t="shared" si="3"/>
        <v>1072000</v>
      </c>
      <c r="J31" s="89">
        <f t="shared" si="3"/>
        <v>68</v>
      </c>
      <c r="K31" s="90">
        <f t="shared" si="3"/>
        <v>4244000</v>
      </c>
      <c r="L31" s="85"/>
      <c r="M31" s="85"/>
      <c r="N31" s="85"/>
    </row>
    <row r="32" spans="1:14" s="21" customFormat="1" ht="42.6" customHeight="1">
      <c r="A32" s="222" t="s">
        <v>411</v>
      </c>
      <c r="B32" s="223"/>
      <c r="C32" s="224"/>
      <c r="D32" s="223"/>
      <c r="E32" s="224"/>
      <c r="F32" s="224"/>
      <c r="G32" s="224"/>
      <c r="H32" s="223"/>
      <c r="I32" s="224"/>
      <c r="J32" s="225"/>
      <c r="K32" s="226"/>
      <c r="L32" s="91"/>
      <c r="M32" s="91"/>
      <c r="N32" s="91"/>
    </row>
    <row r="33" spans="1:14" s="21" customFormat="1" ht="42.6" customHeight="1">
      <c r="A33" s="227" t="s">
        <v>825</v>
      </c>
      <c r="B33" s="223">
        <v>9</v>
      </c>
      <c r="C33" s="224">
        <f>'ยุ7 ผ.เกษตร'!E17</f>
        <v>15660000</v>
      </c>
      <c r="D33" s="223">
        <v>9</v>
      </c>
      <c r="E33" s="224">
        <f>'ยุ7 ผ.เกษตร'!F17</f>
        <v>15660000</v>
      </c>
      <c r="F33" s="224">
        <v>9</v>
      </c>
      <c r="G33" s="224">
        <f>'ยุ7 ผ.เกษตร'!G17</f>
        <v>15660000</v>
      </c>
      <c r="H33" s="223">
        <v>10</v>
      </c>
      <c r="I33" s="224">
        <f>'ยุ7 ผ.เกษตร'!H17</f>
        <v>15660000</v>
      </c>
      <c r="J33" s="225">
        <f>B33+D33+H33</f>
        <v>28</v>
      </c>
      <c r="K33" s="226">
        <f>C33+E33+G33+I33</f>
        <v>62640000</v>
      </c>
      <c r="L33" s="91"/>
      <c r="M33" s="91"/>
      <c r="N33" s="91"/>
    </row>
    <row r="34" spans="1:14" s="20" customFormat="1" ht="42.6" customHeight="1">
      <c r="A34" s="228" t="s">
        <v>44</v>
      </c>
      <c r="B34" s="225">
        <f t="shared" ref="B34:J34" si="4">B33</f>
        <v>9</v>
      </c>
      <c r="C34" s="226">
        <f t="shared" si="4"/>
        <v>15660000</v>
      </c>
      <c r="D34" s="225">
        <f t="shared" si="4"/>
        <v>9</v>
      </c>
      <c r="E34" s="226">
        <f t="shared" si="4"/>
        <v>15660000</v>
      </c>
      <c r="F34" s="226">
        <f t="shared" si="4"/>
        <v>9</v>
      </c>
      <c r="G34" s="226">
        <f t="shared" si="4"/>
        <v>15660000</v>
      </c>
      <c r="H34" s="225">
        <f t="shared" si="4"/>
        <v>10</v>
      </c>
      <c r="I34" s="229">
        <f t="shared" si="4"/>
        <v>15660000</v>
      </c>
      <c r="J34" s="225">
        <f t="shared" si="4"/>
        <v>28</v>
      </c>
      <c r="K34" s="229">
        <f>C34+E34+G34+I34</f>
        <v>62640000</v>
      </c>
      <c r="L34" s="85"/>
      <c r="M34" s="85"/>
      <c r="N34" s="85"/>
    </row>
    <row r="35" spans="1:14" s="20" customFormat="1" ht="42.6" customHeight="1">
      <c r="A35" s="228" t="s">
        <v>64</v>
      </c>
      <c r="B35" s="225">
        <f t="shared" ref="B35:J35" si="5">B10+B14+B18+B25+B28+B31+B34</f>
        <v>269</v>
      </c>
      <c r="C35" s="226">
        <f>C10+C14+C18+C25+C28+C31+C34</f>
        <v>156723600</v>
      </c>
      <c r="D35" s="230">
        <f t="shared" si="5"/>
        <v>217</v>
      </c>
      <c r="E35" s="226">
        <f t="shared" si="5"/>
        <v>96504350</v>
      </c>
      <c r="F35" s="226">
        <f t="shared" si="5"/>
        <v>234</v>
      </c>
      <c r="G35" s="226">
        <f>G10+G14+G18+G25+G28+G31+G34</f>
        <v>150277600</v>
      </c>
      <c r="H35" s="230">
        <f t="shared" si="5"/>
        <v>279</v>
      </c>
      <c r="I35" s="229">
        <f>I10+I14+I18+I25+I28+I31+I34</f>
        <v>82029350</v>
      </c>
      <c r="J35" s="225">
        <f t="shared" si="5"/>
        <v>849</v>
      </c>
      <c r="K35" s="229">
        <f>C10+C35+E35+G35+I35</f>
        <v>572528650</v>
      </c>
      <c r="L35" s="85"/>
      <c r="M35" s="85"/>
      <c r="N35" s="85"/>
    </row>
    <row r="36" spans="1:14" ht="42.6" customHeight="1">
      <c r="A36" s="100"/>
      <c r="B36" s="101"/>
      <c r="C36" s="102"/>
      <c r="D36" s="102"/>
      <c r="E36" s="102"/>
      <c r="F36" s="102"/>
      <c r="G36" s="102"/>
      <c r="H36" s="102"/>
      <c r="I36" s="102"/>
      <c r="J36" s="103"/>
      <c r="K36" s="104"/>
    </row>
    <row r="37" spans="1:14" ht="42.6" customHeight="1">
      <c r="A37" s="100"/>
      <c r="B37" s="101"/>
      <c r="C37" s="102"/>
      <c r="D37" s="102"/>
      <c r="E37" s="102"/>
      <c r="F37" s="102"/>
      <c r="G37" s="102"/>
      <c r="H37" s="102"/>
      <c r="I37" s="102"/>
      <c r="J37" s="103"/>
      <c r="K37" s="103"/>
    </row>
    <row r="38" spans="1:14" ht="42.6" customHeight="1">
      <c r="A38" s="105"/>
      <c r="B38" s="101"/>
      <c r="C38" s="102"/>
      <c r="D38" s="102"/>
      <c r="E38" s="102"/>
      <c r="F38" s="102"/>
      <c r="G38" s="102"/>
      <c r="H38" s="102"/>
      <c r="I38" s="102"/>
      <c r="J38" s="103"/>
      <c r="K38" s="103"/>
    </row>
    <row r="39" spans="1:14" ht="42.6" customHeight="1">
      <c r="A39" s="105"/>
      <c r="B39" s="101"/>
      <c r="C39" s="102"/>
      <c r="D39" s="102"/>
      <c r="E39" s="102"/>
      <c r="F39" s="102"/>
      <c r="G39" s="102"/>
      <c r="H39" s="102"/>
      <c r="I39" s="102"/>
      <c r="J39" s="103"/>
      <c r="K39" s="103"/>
    </row>
    <row r="40" spans="1:14" ht="42.6" customHeight="1">
      <c r="A40" s="105"/>
      <c r="B40" s="101"/>
      <c r="C40" s="102"/>
      <c r="D40" s="102"/>
      <c r="E40" s="102"/>
      <c r="F40" s="102"/>
      <c r="G40" s="102"/>
      <c r="H40" s="102"/>
      <c r="I40" s="102"/>
      <c r="J40" s="103"/>
      <c r="K40" s="103"/>
    </row>
    <row r="41" spans="1:14" ht="42.6" customHeight="1">
      <c r="A41" s="105"/>
      <c r="B41" s="101"/>
      <c r="C41" s="102"/>
      <c r="D41" s="102"/>
      <c r="E41" s="102"/>
      <c r="F41" s="102"/>
      <c r="G41" s="102"/>
      <c r="H41" s="102"/>
      <c r="I41" s="102"/>
      <c r="J41" s="103"/>
      <c r="K41" s="103"/>
    </row>
    <row r="42" spans="1:14" ht="42.6" customHeight="1">
      <c r="A42" s="105"/>
      <c r="B42" s="101"/>
      <c r="C42" s="102"/>
      <c r="D42" s="102"/>
      <c r="E42" s="102"/>
      <c r="F42" s="102"/>
      <c r="G42" s="102"/>
      <c r="H42" s="102"/>
      <c r="I42" s="102"/>
      <c r="J42" s="103"/>
      <c r="K42" s="103"/>
    </row>
    <row r="43" spans="1:14" ht="42.6" customHeight="1">
      <c r="B43" s="106"/>
      <c r="C43" s="107"/>
      <c r="D43" s="107"/>
      <c r="E43" s="107"/>
      <c r="F43" s="107"/>
      <c r="G43" s="107"/>
      <c r="H43" s="107"/>
      <c r="I43" s="107"/>
      <c r="J43" s="108"/>
      <c r="K43" s="108"/>
    </row>
    <row r="44" spans="1:14" ht="42.6" customHeight="1">
      <c r="B44" s="106"/>
      <c r="C44" s="107"/>
      <c r="D44" s="107"/>
      <c r="E44" s="107"/>
      <c r="F44" s="107"/>
      <c r="G44" s="107"/>
      <c r="H44" s="107"/>
      <c r="I44" s="107"/>
      <c r="J44" s="108"/>
      <c r="K44" s="108"/>
    </row>
    <row r="45" spans="1:14" ht="42.6" customHeight="1">
      <c r="B45" s="106"/>
      <c r="C45" s="107"/>
      <c r="D45" s="107"/>
      <c r="E45" s="107"/>
      <c r="F45" s="107"/>
      <c r="G45" s="107"/>
      <c r="H45" s="107"/>
      <c r="I45" s="107"/>
      <c r="J45" s="108"/>
      <c r="K45" s="108"/>
    </row>
    <row r="46" spans="1:14" ht="42.6" customHeight="1">
      <c r="B46" s="106"/>
      <c r="C46" s="107"/>
      <c r="D46" s="107"/>
      <c r="E46" s="107"/>
      <c r="F46" s="107"/>
      <c r="G46" s="107"/>
      <c r="H46" s="107"/>
      <c r="I46" s="107"/>
      <c r="J46" s="108"/>
      <c r="K46" s="108"/>
    </row>
    <row r="47" spans="1:14" ht="42.6" customHeight="1">
      <c r="B47" s="106"/>
      <c r="C47" s="107"/>
      <c r="D47" s="107"/>
      <c r="E47" s="107"/>
      <c r="F47" s="107"/>
      <c r="G47" s="107"/>
      <c r="H47" s="107"/>
      <c r="I47" s="107"/>
      <c r="J47" s="108"/>
      <c r="K47" s="108"/>
    </row>
    <row r="48" spans="1:14" ht="42.6" customHeight="1">
      <c r="B48" s="106"/>
      <c r="C48" s="107"/>
      <c r="D48" s="107"/>
      <c r="E48" s="107"/>
      <c r="F48" s="107"/>
      <c r="G48" s="107"/>
      <c r="H48" s="107"/>
      <c r="I48" s="107"/>
      <c r="J48" s="108"/>
      <c r="K48" s="108"/>
    </row>
    <row r="49" spans="2:11" ht="42.6" customHeight="1">
      <c r="B49" s="106"/>
      <c r="C49" s="107"/>
      <c r="D49" s="107"/>
      <c r="E49" s="107"/>
      <c r="F49" s="107"/>
      <c r="G49" s="107"/>
      <c r="H49" s="107"/>
      <c r="I49" s="107"/>
      <c r="J49" s="108"/>
      <c r="K49" s="108"/>
    </row>
    <row r="50" spans="2:11" ht="42.6" customHeight="1">
      <c r="B50" s="106"/>
      <c r="C50" s="107"/>
      <c r="D50" s="107"/>
      <c r="E50" s="107"/>
      <c r="F50" s="107"/>
      <c r="G50" s="107"/>
      <c r="H50" s="107"/>
      <c r="I50" s="107"/>
      <c r="J50" s="108"/>
      <c r="K50" s="108"/>
    </row>
    <row r="51" spans="2:11" ht="42.6" customHeight="1">
      <c r="B51" s="106"/>
      <c r="C51" s="107"/>
      <c r="D51" s="107"/>
      <c r="E51" s="107"/>
      <c r="F51" s="107"/>
      <c r="G51" s="107"/>
      <c r="H51" s="107"/>
      <c r="I51" s="107"/>
      <c r="J51" s="108"/>
      <c r="K51" s="108"/>
    </row>
    <row r="52" spans="2:11" ht="42.6" customHeight="1">
      <c r="B52" s="106"/>
      <c r="C52" s="107"/>
      <c r="D52" s="107"/>
      <c r="E52" s="107"/>
      <c r="F52" s="107"/>
      <c r="G52" s="107"/>
      <c r="H52" s="107"/>
      <c r="I52" s="107"/>
      <c r="J52" s="108"/>
      <c r="K52" s="108"/>
    </row>
    <row r="53" spans="2:11" ht="42.6" customHeight="1">
      <c r="B53" s="106"/>
      <c r="C53" s="107"/>
      <c r="D53" s="107"/>
      <c r="E53" s="107"/>
      <c r="F53" s="107"/>
      <c r="G53" s="107"/>
      <c r="H53" s="107"/>
      <c r="I53" s="107"/>
      <c r="J53" s="108"/>
      <c r="K53" s="108"/>
    </row>
    <row r="54" spans="2:11" ht="42.6" customHeight="1">
      <c r="B54" s="106"/>
      <c r="C54" s="107"/>
      <c r="D54" s="107"/>
      <c r="E54" s="107"/>
      <c r="F54" s="107"/>
      <c r="G54" s="107"/>
      <c r="H54" s="107"/>
      <c r="I54" s="107"/>
      <c r="J54" s="108"/>
      <c r="K54" s="108"/>
    </row>
    <row r="55" spans="2:11" ht="42.6" customHeight="1">
      <c r="B55" s="106"/>
      <c r="C55" s="107"/>
      <c r="D55" s="107"/>
      <c r="E55" s="107"/>
      <c r="F55" s="107"/>
      <c r="G55" s="107"/>
      <c r="H55" s="107"/>
      <c r="I55" s="107"/>
      <c r="J55" s="108"/>
      <c r="K55" s="108"/>
    </row>
    <row r="56" spans="2:11" ht="42.6" customHeight="1">
      <c r="B56" s="106"/>
      <c r="C56" s="107"/>
      <c r="D56" s="107"/>
      <c r="E56" s="107"/>
      <c r="F56" s="107"/>
      <c r="G56" s="107"/>
      <c r="H56" s="107"/>
      <c r="I56" s="107"/>
      <c r="J56" s="108"/>
      <c r="K56" s="108"/>
    </row>
    <row r="57" spans="2:11" ht="42.6" customHeight="1">
      <c r="B57" s="106"/>
      <c r="C57" s="107"/>
      <c r="D57" s="107"/>
      <c r="E57" s="107"/>
      <c r="F57" s="107"/>
      <c r="G57" s="107"/>
      <c r="H57" s="107"/>
      <c r="I57" s="107"/>
      <c r="J57" s="108"/>
      <c r="K57" s="108"/>
    </row>
    <row r="58" spans="2:11" ht="42.6" customHeight="1">
      <c r="B58" s="106"/>
      <c r="C58" s="107"/>
      <c r="D58" s="107"/>
      <c r="E58" s="107"/>
      <c r="F58" s="107"/>
      <c r="G58" s="107"/>
      <c r="H58" s="107"/>
      <c r="I58" s="107"/>
      <c r="J58" s="108"/>
      <c r="K58" s="108"/>
    </row>
    <row r="59" spans="2:11" ht="42.6" customHeight="1">
      <c r="B59" s="106"/>
      <c r="C59" s="107"/>
      <c r="D59" s="107"/>
      <c r="E59" s="107"/>
      <c r="F59" s="107"/>
      <c r="G59" s="107"/>
      <c r="H59" s="107"/>
      <c r="I59" s="107"/>
      <c r="J59" s="108"/>
      <c r="K59" s="108"/>
    </row>
    <row r="60" spans="2:11" ht="42.6" customHeight="1">
      <c r="B60" s="106"/>
      <c r="C60" s="107"/>
      <c r="D60" s="107"/>
      <c r="E60" s="107"/>
      <c r="F60" s="107"/>
      <c r="G60" s="107"/>
      <c r="H60" s="107"/>
      <c r="I60" s="107"/>
      <c r="J60" s="108"/>
      <c r="K60" s="108"/>
    </row>
    <row r="61" spans="2:11" ht="42.6" customHeight="1">
      <c r="B61" s="106"/>
      <c r="C61" s="107"/>
      <c r="D61" s="107"/>
      <c r="E61" s="107"/>
      <c r="F61" s="107"/>
      <c r="G61" s="107"/>
      <c r="H61" s="107"/>
      <c r="I61" s="107"/>
      <c r="J61" s="108"/>
      <c r="K61" s="108"/>
    </row>
    <row r="62" spans="2:11" ht="42.6" customHeight="1">
      <c r="B62" s="106"/>
      <c r="C62" s="107"/>
      <c r="D62" s="107"/>
      <c r="E62" s="107"/>
      <c r="F62" s="107"/>
      <c r="G62" s="107"/>
      <c r="H62" s="107"/>
      <c r="I62" s="107"/>
      <c r="J62" s="108"/>
      <c r="K62" s="108"/>
    </row>
    <row r="63" spans="2:11" ht="42.6" customHeight="1">
      <c r="B63" s="106"/>
      <c r="C63" s="107"/>
      <c r="D63" s="107"/>
      <c r="E63" s="107"/>
      <c r="F63" s="107"/>
      <c r="G63" s="107"/>
      <c r="H63" s="107"/>
      <c r="I63" s="107"/>
      <c r="J63" s="108"/>
      <c r="K63" s="108"/>
    </row>
    <row r="64" spans="2:11" ht="42.6" customHeight="1">
      <c r="B64" s="106"/>
      <c r="C64" s="107"/>
      <c r="D64" s="107"/>
      <c r="E64" s="107"/>
      <c r="F64" s="107"/>
      <c r="G64" s="107"/>
      <c r="H64" s="107"/>
      <c r="I64" s="107"/>
      <c r="J64" s="108"/>
      <c r="K64" s="108"/>
    </row>
    <row r="65" spans="2:11" ht="42.6" customHeight="1">
      <c r="B65" s="106"/>
      <c r="C65" s="107"/>
      <c r="D65" s="107"/>
      <c r="E65" s="107"/>
      <c r="F65" s="107"/>
      <c r="G65" s="107"/>
      <c r="H65" s="107"/>
      <c r="I65" s="107"/>
      <c r="J65" s="108"/>
      <c r="K65" s="108"/>
    </row>
    <row r="66" spans="2:11" ht="42.6" customHeight="1">
      <c r="B66" s="106"/>
      <c r="C66" s="107"/>
      <c r="D66" s="107"/>
      <c r="E66" s="107"/>
      <c r="F66" s="107"/>
      <c r="G66" s="107"/>
      <c r="H66" s="107"/>
      <c r="I66" s="107"/>
      <c r="J66" s="108"/>
      <c r="K66" s="108"/>
    </row>
    <row r="67" spans="2:11" ht="42.6" customHeight="1">
      <c r="B67" s="106"/>
      <c r="C67" s="107"/>
      <c r="D67" s="107"/>
      <c r="E67" s="107"/>
      <c r="F67" s="107"/>
      <c r="G67" s="107"/>
      <c r="H67" s="107"/>
      <c r="I67" s="107"/>
      <c r="J67" s="108"/>
      <c r="K67" s="108"/>
    </row>
    <row r="68" spans="2:11" ht="42.6" customHeight="1">
      <c r="B68" s="106"/>
      <c r="C68" s="107"/>
      <c r="D68" s="107"/>
      <c r="E68" s="107"/>
      <c r="F68" s="107"/>
      <c r="G68" s="107"/>
      <c r="H68" s="107"/>
      <c r="I68" s="107"/>
      <c r="J68" s="108"/>
      <c r="K68" s="108"/>
    </row>
    <row r="69" spans="2:11" ht="42.6" customHeight="1">
      <c r="B69" s="106"/>
      <c r="C69" s="107"/>
      <c r="D69" s="107"/>
      <c r="E69" s="107"/>
      <c r="F69" s="107"/>
      <c r="G69" s="107"/>
      <c r="H69" s="107"/>
      <c r="I69" s="107"/>
      <c r="J69" s="108"/>
      <c r="K69" s="108"/>
    </row>
    <row r="70" spans="2:11" ht="42.6" customHeight="1">
      <c r="B70" s="106"/>
      <c r="C70" s="107"/>
      <c r="D70" s="107"/>
      <c r="E70" s="107"/>
      <c r="F70" s="107"/>
      <c r="G70" s="107"/>
      <c r="H70" s="107"/>
      <c r="I70" s="107"/>
      <c r="J70" s="108"/>
      <c r="K70" s="108"/>
    </row>
    <row r="71" spans="2:11" ht="42.6" customHeight="1">
      <c r="B71" s="106"/>
      <c r="C71" s="107"/>
      <c r="D71" s="107"/>
      <c r="E71" s="107"/>
      <c r="F71" s="107"/>
      <c r="G71" s="107"/>
      <c r="H71" s="107"/>
      <c r="I71" s="107"/>
      <c r="J71" s="108"/>
      <c r="K71" s="108"/>
    </row>
    <row r="72" spans="2:11" ht="42.6" customHeight="1">
      <c r="B72" s="106"/>
      <c r="C72" s="107"/>
      <c r="D72" s="107"/>
      <c r="E72" s="107"/>
      <c r="F72" s="107"/>
      <c r="G72" s="107"/>
      <c r="H72" s="107"/>
      <c r="I72" s="107"/>
      <c r="J72" s="108"/>
      <c r="K72" s="108"/>
    </row>
    <row r="73" spans="2:11" ht="42.6" customHeight="1">
      <c r="B73" s="106"/>
      <c r="C73" s="107"/>
      <c r="D73" s="107"/>
      <c r="E73" s="107"/>
      <c r="F73" s="107"/>
      <c r="G73" s="107"/>
      <c r="H73" s="107"/>
      <c r="I73" s="107"/>
      <c r="J73" s="108"/>
      <c r="K73" s="108"/>
    </row>
    <row r="74" spans="2:11" ht="42.6" customHeight="1">
      <c r="B74" s="106"/>
      <c r="C74" s="107"/>
      <c r="D74" s="107"/>
      <c r="E74" s="107"/>
      <c r="F74" s="107"/>
      <c r="G74" s="107"/>
      <c r="H74" s="107"/>
      <c r="I74" s="107"/>
      <c r="J74" s="108"/>
      <c r="K74" s="108"/>
    </row>
    <row r="75" spans="2:11" ht="42.6" customHeight="1">
      <c r="B75" s="106"/>
      <c r="C75" s="107"/>
      <c r="D75" s="107"/>
      <c r="E75" s="107"/>
      <c r="F75" s="107"/>
      <c r="G75" s="107"/>
      <c r="H75" s="107"/>
      <c r="I75" s="107"/>
      <c r="J75" s="108"/>
      <c r="K75" s="108"/>
    </row>
    <row r="76" spans="2:11" ht="42.6" customHeight="1">
      <c r="B76" s="106"/>
      <c r="C76" s="107"/>
      <c r="D76" s="107"/>
      <c r="E76" s="107"/>
      <c r="F76" s="107"/>
      <c r="G76" s="107"/>
      <c r="H76" s="107"/>
      <c r="I76" s="107"/>
      <c r="J76" s="108"/>
      <c r="K76" s="108"/>
    </row>
    <row r="77" spans="2:11" ht="42.6" customHeight="1">
      <c r="B77" s="106"/>
      <c r="C77" s="107"/>
      <c r="D77" s="107"/>
      <c r="E77" s="107"/>
      <c r="F77" s="107"/>
      <c r="G77" s="107"/>
      <c r="H77" s="107"/>
      <c r="I77" s="107"/>
      <c r="J77" s="108"/>
      <c r="K77" s="108"/>
    </row>
    <row r="78" spans="2:11">
      <c r="B78" s="106"/>
      <c r="C78" s="107"/>
      <c r="D78" s="107"/>
      <c r="E78" s="107"/>
      <c r="F78" s="107"/>
      <c r="G78" s="107"/>
      <c r="H78" s="107"/>
      <c r="I78" s="107"/>
      <c r="J78" s="108"/>
      <c r="K78" s="108"/>
    </row>
    <row r="79" spans="2:11">
      <c r="B79" s="106"/>
      <c r="C79" s="107"/>
      <c r="D79" s="107"/>
      <c r="E79" s="107"/>
      <c r="F79" s="107"/>
      <c r="G79" s="107"/>
      <c r="H79" s="107"/>
      <c r="I79" s="107"/>
      <c r="J79" s="108"/>
      <c r="K79" s="108"/>
    </row>
    <row r="80" spans="2:11">
      <c r="B80" s="106"/>
      <c r="C80" s="107"/>
      <c r="D80" s="107"/>
      <c r="E80" s="107"/>
      <c r="F80" s="107"/>
      <c r="G80" s="107"/>
      <c r="H80" s="107"/>
      <c r="I80" s="107"/>
      <c r="J80" s="108"/>
      <c r="K80" s="108"/>
    </row>
    <row r="81" spans="2:11">
      <c r="B81" s="106"/>
      <c r="C81" s="107"/>
      <c r="D81" s="107"/>
      <c r="E81" s="107"/>
      <c r="F81" s="107"/>
      <c r="G81" s="107"/>
      <c r="H81" s="107"/>
      <c r="I81" s="107"/>
      <c r="J81" s="108"/>
      <c r="K81" s="108"/>
    </row>
    <row r="82" spans="2:11">
      <c r="B82" s="106"/>
      <c r="C82" s="107"/>
      <c r="D82" s="107"/>
      <c r="E82" s="107"/>
      <c r="F82" s="107"/>
      <c r="G82" s="107"/>
      <c r="H82" s="107"/>
      <c r="I82" s="107"/>
      <c r="J82" s="108"/>
      <c r="K82" s="108"/>
    </row>
    <row r="83" spans="2:11">
      <c r="B83" s="106"/>
      <c r="C83" s="107"/>
      <c r="D83" s="107"/>
      <c r="E83" s="107"/>
      <c r="F83" s="107"/>
      <c r="G83" s="107"/>
      <c r="H83" s="107"/>
      <c r="I83" s="107"/>
      <c r="J83" s="108"/>
      <c r="K83" s="108"/>
    </row>
    <row r="84" spans="2:11">
      <c r="B84" s="106"/>
      <c r="C84" s="107"/>
      <c r="D84" s="107"/>
      <c r="E84" s="107"/>
      <c r="F84" s="107"/>
      <c r="G84" s="107"/>
      <c r="H84" s="107"/>
      <c r="I84" s="107"/>
      <c r="J84" s="108"/>
      <c r="K84" s="108"/>
    </row>
    <row r="85" spans="2:11">
      <c r="B85" s="106"/>
      <c r="C85" s="107"/>
      <c r="D85" s="107"/>
      <c r="E85" s="107"/>
      <c r="F85" s="107"/>
      <c r="G85" s="107"/>
      <c r="H85" s="107"/>
      <c r="I85" s="107"/>
      <c r="J85" s="108"/>
      <c r="K85" s="108"/>
    </row>
    <row r="86" spans="2:11">
      <c r="B86" s="106"/>
      <c r="C86" s="107"/>
      <c r="D86" s="107"/>
      <c r="E86" s="107"/>
      <c r="F86" s="107"/>
      <c r="G86" s="107"/>
      <c r="H86" s="107"/>
      <c r="I86" s="107"/>
      <c r="J86" s="108"/>
      <c r="K86" s="108"/>
    </row>
    <row r="87" spans="2:11">
      <c r="B87" s="106"/>
      <c r="C87" s="107"/>
      <c r="D87" s="107"/>
      <c r="E87" s="107"/>
      <c r="F87" s="107"/>
      <c r="G87" s="107"/>
      <c r="H87" s="107"/>
      <c r="I87" s="107"/>
      <c r="J87" s="108"/>
      <c r="K87" s="108"/>
    </row>
    <row r="88" spans="2:11">
      <c r="B88" s="106"/>
      <c r="C88" s="107"/>
      <c r="D88" s="107"/>
      <c r="E88" s="107"/>
      <c r="F88" s="107"/>
      <c r="G88" s="107"/>
      <c r="H88" s="107"/>
      <c r="I88" s="107"/>
      <c r="J88" s="108"/>
      <c r="K88" s="108"/>
    </row>
    <row r="89" spans="2:11">
      <c r="B89" s="106"/>
      <c r="C89" s="107"/>
      <c r="D89" s="107"/>
      <c r="E89" s="107"/>
      <c r="F89" s="107"/>
      <c r="G89" s="107"/>
      <c r="H89" s="107"/>
      <c r="I89" s="107"/>
      <c r="J89" s="108"/>
      <c r="K89" s="108"/>
    </row>
    <row r="90" spans="2:11">
      <c r="B90" s="106"/>
      <c r="C90" s="107"/>
      <c r="D90" s="107"/>
      <c r="E90" s="107"/>
      <c r="F90" s="107"/>
      <c r="G90" s="107"/>
      <c r="H90" s="107"/>
      <c r="I90" s="107"/>
      <c r="J90" s="108"/>
      <c r="K90" s="108"/>
    </row>
    <row r="91" spans="2:11">
      <c r="B91" s="106"/>
      <c r="C91" s="107"/>
      <c r="D91" s="107"/>
      <c r="E91" s="107"/>
      <c r="F91" s="107"/>
      <c r="G91" s="107"/>
      <c r="H91" s="107"/>
      <c r="I91" s="107"/>
      <c r="J91" s="108"/>
      <c r="K91" s="108"/>
    </row>
    <row r="92" spans="2:11">
      <c r="B92" s="106"/>
      <c r="C92" s="107"/>
      <c r="D92" s="107"/>
      <c r="E92" s="107"/>
      <c r="F92" s="107"/>
      <c r="G92" s="107"/>
      <c r="H92" s="107"/>
      <c r="I92" s="107"/>
      <c r="J92" s="108"/>
      <c r="K92" s="108"/>
    </row>
  </sheetData>
  <mergeCells count="9">
    <mergeCell ref="A5:A7"/>
    <mergeCell ref="A1:K1"/>
    <mergeCell ref="A2:K2"/>
    <mergeCell ref="A3:K3"/>
    <mergeCell ref="J5:K5"/>
    <mergeCell ref="D5:E5"/>
    <mergeCell ref="H5:I5"/>
    <mergeCell ref="B5:C5"/>
    <mergeCell ref="F5:G5"/>
  </mergeCells>
  <phoneticPr fontId="10" type="noConversion"/>
  <pageMargins left="0.39370078740157483" right="0.39370078740157483" top="0.86614173228346458" bottom="0.70866141732283472" header="0.51181102362204722" footer="0.43307086614173229"/>
  <pageSetup paperSize="9" firstPageNumber="46" orientation="landscape" useFirstPageNumber="1" r:id="rId1"/>
  <headerFooter alignWithMargins="0">
    <oddHeader>&amp;R&amp;"TH SarabunIT๙,ตัวหนา"&amp;18แบบ ผ.07</oddHeader>
    <oddFooter>&amp;R&amp;"TH SarabunIT๙,ธรรมดา"&amp;16หน้า|&amp;"TH SarabunIT๙,ตัวหนา" &amp;P+65&amp;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1"/>
  <dimension ref="A1:N17"/>
  <sheetViews>
    <sheetView view="pageLayout" topLeftCell="A10" zoomScaleSheetLayoutView="100" workbookViewId="0">
      <selection activeCell="G41" sqref="G41"/>
    </sheetView>
  </sheetViews>
  <sheetFormatPr defaultRowHeight="20.25"/>
  <cols>
    <col min="1" max="1" width="4.7109375" style="65" customWidth="1"/>
    <col min="2" max="2" width="22" style="25" customWidth="1"/>
    <col min="3" max="3" width="12" style="25" customWidth="1"/>
    <col min="4" max="4" width="14.7109375" style="25" customWidth="1"/>
    <col min="5" max="5" width="13.42578125" style="193" customWidth="1"/>
    <col min="6" max="6" width="12.140625" style="193" customWidth="1"/>
    <col min="7" max="7" width="12.5703125" style="194" customWidth="1"/>
    <col min="8" max="8" width="12.28515625" style="194" customWidth="1"/>
    <col min="9" max="9" width="11.28515625" style="25" customWidth="1"/>
    <col min="10" max="10" width="15.7109375" style="25" customWidth="1"/>
    <col min="11" max="11" width="10.140625" style="25" customWidth="1"/>
    <col min="12" max="14" width="9.140625" style="60"/>
  </cols>
  <sheetData>
    <row r="1" spans="1:14" s="18" customFormat="1" ht="30" customHeight="1">
      <c r="A1" s="250" t="s">
        <v>857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171"/>
      <c r="M1" s="171"/>
      <c r="N1" s="171"/>
    </row>
    <row r="2" spans="1:14" s="218" customFormat="1" ht="21" customHeight="1">
      <c r="A2" s="52" t="s">
        <v>200</v>
      </c>
      <c r="B2" s="52" t="s">
        <v>201</v>
      </c>
      <c r="C2" s="52" t="s">
        <v>202</v>
      </c>
      <c r="D2" s="52" t="s">
        <v>203</v>
      </c>
      <c r="E2" s="247" t="s">
        <v>866</v>
      </c>
      <c r="F2" s="248"/>
      <c r="G2" s="248"/>
      <c r="H2" s="249"/>
      <c r="I2" s="52" t="s">
        <v>234</v>
      </c>
      <c r="J2" s="52" t="s">
        <v>867</v>
      </c>
      <c r="K2" s="52" t="s">
        <v>869</v>
      </c>
      <c r="L2" s="217"/>
      <c r="M2" s="217"/>
      <c r="N2" s="217"/>
    </row>
    <row r="3" spans="1:14" s="218" customFormat="1" ht="21" customHeight="1">
      <c r="A3" s="54"/>
      <c r="B3" s="54"/>
      <c r="C3" s="54"/>
      <c r="D3" s="54" t="s">
        <v>871</v>
      </c>
      <c r="E3" s="52">
        <v>2561</v>
      </c>
      <c r="F3" s="52">
        <v>2562</v>
      </c>
      <c r="G3" s="52">
        <v>2563</v>
      </c>
      <c r="H3" s="52">
        <v>2564</v>
      </c>
      <c r="I3" s="54" t="s">
        <v>76</v>
      </c>
      <c r="J3" s="54" t="s">
        <v>868</v>
      </c>
      <c r="K3" s="54" t="s">
        <v>870</v>
      </c>
      <c r="L3" s="217"/>
      <c r="M3" s="217"/>
      <c r="N3" s="217"/>
    </row>
    <row r="4" spans="1:14" s="218" customFormat="1" ht="21" customHeight="1">
      <c r="A4" s="43"/>
      <c r="B4" s="43"/>
      <c r="C4" s="43"/>
      <c r="D4" s="43" t="s">
        <v>872</v>
      </c>
      <c r="E4" s="43" t="s">
        <v>865</v>
      </c>
      <c r="F4" s="43" t="s">
        <v>865</v>
      </c>
      <c r="G4" s="43" t="s">
        <v>865</v>
      </c>
      <c r="H4" s="43" t="s">
        <v>865</v>
      </c>
      <c r="I4" s="43"/>
      <c r="J4" s="43"/>
      <c r="K4" s="43" t="s">
        <v>873</v>
      </c>
      <c r="L4" s="217"/>
      <c r="M4" s="217"/>
      <c r="N4" s="217"/>
    </row>
    <row r="5" spans="1:14" s="11" customFormat="1" ht="84.95" customHeight="1">
      <c r="A5" s="55">
        <v>1</v>
      </c>
      <c r="B5" s="56" t="s">
        <v>626</v>
      </c>
      <c r="C5" s="56" t="s">
        <v>196</v>
      </c>
      <c r="D5" s="56" t="s">
        <v>372</v>
      </c>
      <c r="E5" s="35">
        <v>320000</v>
      </c>
      <c r="F5" s="35"/>
      <c r="G5" s="35"/>
      <c r="H5" s="35"/>
      <c r="I5" s="175" t="s">
        <v>160</v>
      </c>
      <c r="J5" s="56" t="s">
        <v>197</v>
      </c>
      <c r="K5" s="36" t="s">
        <v>933</v>
      </c>
      <c r="L5" s="53"/>
      <c r="M5" s="53"/>
      <c r="N5" s="53"/>
    </row>
    <row r="6" spans="1:14" s="11" customFormat="1" ht="84.95" customHeight="1">
      <c r="A6" s="55">
        <v>1</v>
      </c>
      <c r="B6" s="56" t="s">
        <v>1131</v>
      </c>
      <c r="C6" s="56" t="s">
        <v>196</v>
      </c>
      <c r="D6" s="56" t="s">
        <v>372</v>
      </c>
      <c r="E6" s="35"/>
      <c r="F6" s="35">
        <v>320000</v>
      </c>
      <c r="G6" s="35"/>
      <c r="H6" s="35"/>
      <c r="I6" s="175" t="s">
        <v>160</v>
      </c>
      <c r="J6" s="56" t="s">
        <v>197</v>
      </c>
      <c r="K6" s="36" t="s">
        <v>933</v>
      </c>
      <c r="L6" s="53"/>
      <c r="M6" s="53"/>
      <c r="N6" s="53"/>
    </row>
    <row r="7" spans="1:14" s="11" customFormat="1" ht="84.95" customHeight="1">
      <c r="A7" s="55">
        <v>2</v>
      </c>
      <c r="B7" s="56" t="s">
        <v>627</v>
      </c>
      <c r="C7" s="56" t="s">
        <v>196</v>
      </c>
      <c r="D7" s="33" t="s">
        <v>345</v>
      </c>
      <c r="E7" s="35">
        <v>320000</v>
      </c>
      <c r="F7" s="35"/>
      <c r="G7" s="35"/>
      <c r="H7" s="35"/>
      <c r="I7" s="175" t="s">
        <v>160</v>
      </c>
      <c r="J7" s="56" t="s">
        <v>197</v>
      </c>
      <c r="K7" s="36" t="s">
        <v>933</v>
      </c>
      <c r="L7" s="53"/>
      <c r="M7" s="53"/>
      <c r="N7" s="53"/>
    </row>
    <row r="8" spans="1:14" s="11" customFormat="1" ht="84.95" customHeight="1">
      <c r="A8" s="55">
        <v>3</v>
      </c>
      <c r="B8" s="56" t="s">
        <v>628</v>
      </c>
      <c r="C8" s="56" t="s">
        <v>196</v>
      </c>
      <c r="D8" s="33" t="s">
        <v>345</v>
      </c>
      <c r="E8" s="35">
        <v>300000</v>
      </c>
      <c r="F8" s="35"/>
      <c r="G8" s="35"/>
      <c r="H8" s="35"/>
      <c r="I8" s="175" t="s">
        <v>160</v>
      </c>
      <c r="J8" s="56" t="s">
        <v>197</v>
      </c>
      <c r="K8" s="36" t="s">
        <v>933</v>
      </c>
      <c r="L8" s="53"/>
      <c r="M8" s="53"/>
      <c r="N8" s="53"/>
    </row>
    <row r="9" spans="1:14" s="11" customFormat="1" ht="84.95" customHeight="1">
      <c r="A9" s="55">
        <v>4</v>
      </c>
      <c r="B9" s="56" t="s">
        <v>629</v>
      </c>
      <c r="C9" s="56" t="s">
        <v>196</v>
      </c>
      <c r="D9" s="56" t="s">
        <v>372</v>
      </c>
      <c r="E9" s="35"/>
      <c r="F9" s="35"/>
      <c r="G9" s="35"/>
      <c r="H9" s="35">
        <v>320000</v>
      </c>
      <c r="I9" s="175" t="s">
        <v>160</v>
      </c>
      <c r="J9" s="56" t="s">
        <v>197</v>
      </c>
      <c r="K9" s="36" t="s">
        <v>933</v>
      </c>
      <c r="L9" s="53"/>
      <c r="M9" s="53"/>
      <c r="N9" s="53"/>
    </row>
    <row r="10" spans="1:14" s="11" customFormat="1" ht="84.95" customHeight="1">
      <c r="A10" s="55">
        <v>5</v>
      </c>
      <c r="B10" s="56" t="s">
        <v>630</v>
      </c>
      <c r="C10" s="56" t="s">
        <v>196</v>
      </c>
      <c r="D10" s="56" t="s">
        <v>372</v>
      </c>
      <c r="E10" s="35">
        <v>320000</v>
      </c>
      <c r="F10" s="35"/>
      <c r="G10" s="35"/>
      <c r="H10" s="35"/>
      <c r="I10" s="175" t="s">
        <v>160</v>
      </c>
      <c r="J10" s="56" t="s">
        <v>197</v>
      </c>
      <c r="K10" s="36" t="s">
        <v>933</v>
      </c>
      <c r="L10" s="53"/>
      <c r="M10" s="53"/>
      <c r="N10" s="53"/>
    </row>
    <row r="11" spans="1:14" s="11" customFormat="1" ht="84.95" customHeight="1">
      <c r="A11" s="55">
        <v>6</v>
      </c>
      <c r="B11" s="33" t="s">
        <v>130</v>
      </c>
      <c r="C11" s="56" t="s">
        <v>196</v>
      </c>
      <c r="D11" s="33" t="s">
        <v>131</v>
      </c>
      <c r="E11" s="35">
        <v>500000</v>
      </c>
      <c r="F11" s="35">
        <v>500000</v>
      </c>
      <c r="G11" s="35">
        <v>500000</v>
      </c>
      <c r="H11" s="35">
        <v>500000</v>
      </c>
      <c r="I11" s="175" t="s">
        <v>160</v>
      </c>
      <c r="J11" s="56" t="s">
        <v>197</v>
      </c>
      <c r="K11" s="36" t="s">
        <v>933</v>
      </c>
      <c r="L11" s="53"/>
      <c r="M11" s="53"/>
      <c r="N11" s="53"/>
    </row>
    <row r="12" spans="1:14" s="15" customFormat="1" ht="84.95" customHeight="1">
      <c r="A12" s="55">
        <v>7</v>
      </c>
      <c r="B12" s="33" t="s">
        <v>699</v>
      </c>
      <c r="C12" s="56" t="s">
        <v>196</v>
      </c>
      <c r="D12" s="33" t="s">
        <v>131</v>
      </c>
      <c r="E12" s="35">
        <v>1000000</v>
      </c>
      <c r="F12" s="35">
        <v>1000000</v>
      </c>
      <c r="G12" s="35">
        <v>1000000</v>
      </c>
      <c r="H12" s="35">
        <v>1000000</v>
      </c>
      <c r="I12" s="175" t="s">
        <v>160</v>
      </c>
      <c r="J12" s="56" t="s">
        <v>197</v>
      </c>
      <c r="K12" s="36" t="s">
        <v>933</v>
      </c>
      <c r="L12" s="53"/>
      <c r="M12" s="53"/>
      <c r="N12" s="53"/>
    </row>
    <row r="13" spans="1:14" s="11" customFormat="1" ht="84.95" customHeight="1">
      <c r="A13" s="55">
        <v>8</v>
      </c>
      <c r="B13" s="56" t="s">
        <v>600</v>
      </c>
      <c r="C13" s="56" t="s">
        <v>196</v>
      </c>
      <c r="D13" s="56" t="s">
        <v>365</v>
      </c>
      <c r="E13" s="35"/>
      <c r="F13" s="35"/>
      <c r="G13" s="176"/>
      <c r="H13" s="35">
        <v>700000</v>
      </c>
      <c r="I13" s="175" t="s">
        <v>155</v>
      </c>
      <c r="J13" s="56" t="s">
        <v>197</v>
      </c>
      <c r="K13" s="36" t="s">
        <v>933</v>
      </c>
      <c r="L13" s="53"/>
      <c r="M13" s="53"/>
      <c r="N13" s="53"/>
    </row>
    <row r="14" spans="1:14" s="11" customFormat="1" ht="80.099999999999994" customHeight="1">
      <c r="A14" s="55">
        <v>9</v>
      </c>
      <c r="B14" s="56" t="s">
        <v>695</v>
      </c>
      <c r="C14" s="33" t="s">
        <v>118</v>
      </c>
      <c r="D14" s="56" t="s">
        <v>696</v>
      </c>
      <c r="E14" s="172">
        <v>400000</v>
      </c>
      <c r="F14" s="172">
        <v>400000</v>
      </c>
      <c r="G14" s="35">
        <v>400000</v>
      </c>
      <c r="H14" s="35">
        <v>400000</v>
      </c>
      <c r="I14" s="139" t="s">
        <v>159</v>
      </c>
      <c r="J14" s="56" t="s">
        <v>197</v>
      </c>
      <c r="K14" s="36" t="s">
        <v>933</v>
      </c>
      <c r="L14" s="53"/>
      <c r="M14" s="53"/>
      <c r="N14" s="53"/>
    </row>
    <row r="15" spans="1:14" s="11" customFormat="1" ht="80.099999999999994" customHeight="1">
      <c r="A15" s="55">
        <v>10</v>
      </c>
      <c r="B15" s="56" t="s">
        <v>603</v>
      </c>
      <c r="C15" s="33" t="s">
        <v>342</v>
      </c>
      <c r="D15" s="56" t="s">
        <v>497</v>
      </c>
      <c r="E15" s="41"/>
      <c r="F15" s="41"/>
      <c r="G15" s="41"/>
      <c r="H15" s="41">
        <v>350000</v>
      </c>
      <c r="I15" s="139" t="s">
        <v>343</v>
      </c>
      <c r="J15" s="33" t="s">
        <v>344</v>
      </c>
      <c r="K15" s="57" t="s">
        <v>933</v>
      </c>
      <c r="L15" s="53"/>
      <c r="M15" s="53"/>
      <c r="N15" s="53"/>
    </row>
    <row r="16" spans="1:14" ht="97.5">
      <c r="A16" s="55">
        <v>11</v>
      </c>
      <c r="B16" s="56" t="s">
        <v>689</v>
      </c>
      <c r="C16" s="33" t="s">
        <v>342</v>
      </c>
      <c r="D16" s="56" t="s">
        <v>690</v>
      </c>
      <c r="E16" s="41">
        <v>400000</v>
      </c>
      <c r="F16" s="41">
        <v>400000</v>
      </c>
      <c r="G16" s="41">
        <v>400000</v>
      </c>
      <c r="H16" s="41">
        <v>400000</v>
      </c>
      <c r="I16" s="139" t="s">
        <v>691</v>
      </c>
      <c r="J16" s="33" t="s">
        <v>344</v>
      </c>
      <c r="K16" s="36" t="s">
        <v>933</v>
      </c>
    </row>
    <row r="17" spans="5:8">
      <c r="E17" s="231">
        <f>SUM(E5:E16)</f>
        <v>3560000</v>
      </c>
      <c r="F17" s="231">
        <f>SUM(F5:F16)</f>
        <v>2620000</v>
      </c>
      <c r="G17" s="232">
        <f>SUM(G5:G16)</f>
        <v>2300000</v>
      </c>
      <c r="H17" s="232">
        <f>SUM(H5:H16)</f>
        <v>3670000</v>
      </c>
    </row>
  </sheetData>
  <mergeCells count="2">
    <mergeCell ref="A1:K1"/>
    <mergeCell ref="E2:H2"/>
  </mergeCells>
  <phoneticPr fontId="4" type="noConversion"/>
  <pageMargins left="0.39370078740157483" right="0.39370078740157483" top="0.86614173228346458" bottom="0.70866141732283472" header="0.51181102362204722" footer="0.43307086614173229"/>
  <pageSetup paperSize="9" orientation="landscape" r:id="rId1"/>
  <headerFooter alignWithMargins="0">
    <oddHeader>&amp;R&amp;"TH SarabunIT๙,ตัวหนา"&amp;18แบบ ผ.01</oddHeader>
    <oddFooter>&amp;R&amp;"TH SarabunIT๙,ธรรมดา"&amp;16หน้า|&amp;"TH SarabunIT๙,ตัวหนา" &amp;P+65&amp;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2"/>
  <dimension ref="A1:N23"/>
  <sheetViews>
    <sheetView view="pageLayout" topLeftCell="A7" zoomScaleSheetLayoutView="100" workbookViewId="0">
      <selection activeCell="G41" sqref="G41"/>
    </sheetView>
  </sheetViews>
  <sheetFormatPr defaultRowHeight="20.25"/>
  <cols>
    <col min="1" max="1" width="4.7109375" style="65" customWidth="1"/>
    <col min="2" max="2" width="23.7109375" style="25" customWidth="1"/>
    <col min="3" max="3" width="14.5703125" style="25" customWidth="1"/>
    <col min="4" max="4" width="11" style="25" customWidth="1"/>
    <col min="5" max="5" width="10.42578125" style="193" customWidth="1"/>
    <col min="6" max="6" width="11.7109375" style="193" customWidth="1"/>
    <col min="7" max="7" width="12.42578125" style="194" customWidth="1"/>
    <col min="8" max="8" width="11.85546875" style="194" customWidth="1"/>
    <col min="9" max="9" width="15.7109375" style="25" customWidth="1"/>
    <col min="10" max="10" width="12.85546875" style="25" customWidth="1"/>
    <col min="11" max="11" width="10.7109375" style="25" customWidth="1"/>
    <col min="12" max="14" width="9.140625" style="60"/>
  </cols>
  <sheetData>
    <row r="1" spans="1:14" s="17" customFormat="1" ht="30" customHeight="1">
      <c r="A1" s="110" t="s">
        <v>858</v>
      </c>
      <c r="B1" s="137"/>
      <c r="C1" s="137"/>
      <c r="D1" s="137"/>
      <c r="E1" s="206"/>
      <c r="F1" s="206"/>
      <c r="G1" s="206"/>
      <c r="H1" s="206"/>
      <c r="I1" s="137"/>
      <c r="J1" s="137"/>
      <c r="K1" s="137"/>
      <c r="L1" s="136"/>
      <c r="M1" s="136"/>
      <c r="N1" s="136"/>
    </row>
    <row r="2" spans="1:14" s="13" customFormat="1" ht="21" customHeight="1">
      <c r="A2" s="52" t="s">
        <v>200</v>
      </c>
      <c r="B2" s="52" t="s">
        <v>201</v>
      </c>
      <c r="C2" s="52" t="s">
        <v>202</v>
      </c>
      <c r="D2" s="52" t="s">
        <v>203</v>
      </c>
      <c r="E2" s="247" t="s">
        <v>866</v>
      </c>
      <c r="F2" s="248"/>
      <c r="G2" s="248"/>
      <c r="H2" s="249"/>
      <c r="I2" s="52" t="s">
        <v>234</v>
      </c>
      <c r="J2" s="52" t="s">
        <v>867</v>
      </c>
      <c r="K2" s="52" t="s">
        <v>869</v>
      </c>
      <c r="L2" s="64"/>
      <c r="M2" s="64"/>
      <c r="N2" s="64"/>
    </row>
    <row r="3" spans="1:14" s="13" customFormat="1" ht="21" customHeight="1">
      <c r="A3" s="54"/>
      <c r="B3" s="54"/>
      <c r="C3" s="54"/>
      <c r="D3" s="54" t="s">
        <v>871</v>
      </c>
      <c r="E3" s="52">
        <v>2561</v>
      </c>
      <c r="F3" s="52">
        <v>2562</v>
      </c>
      <c r="G3" s="52">
        <v>2563</v>
      </c>
      <c r="H3" s="52">
        <v>2564</v>
      </c>
      <c r="I3" s="54" t="s">
        <v>76</v>
      </c>
      <c r="J3" s="54" t="s">
        <v>868</v>
      </c>
      <c r="K3" s="54" t="s">
        <v>870</v>
      </c>
      <c r="L3" s="64"/>
      <c r="M3" s="64"/>
      <c r="N3" s="64"/>
    </row>
    <row r="4" spans="1:14" s="13" customFormat="1" ht="21" customHeight="1">
      <c r="A4" s="43"/>
      <c r="B4" s="43"/>
      <c r="C4" s="43"/>
      <c r="D4" s="43" t="s">
        <v>872</v>
      </c>
      <c r="E4" s="43" t="s">
        <v>865</v>
      </c>
      <c r="F4" s="43" t="s">
        <v>865</v>
      </c>
      <c r="G4" s="43" t="s">
        <v>865</v>
      </c>
      <c r="H4" s="43" t="s">
        <v>865</v>
      </c>
      <c r="I4" s="43"/>
      <c r="J4" s="43"/>
      <c r="K4" s="43" t="s">
        <v>873</v>
      </c>
      <c r="L4" s="64"/>
      <c r="M4" s="64"/>
      <c r="N4" s="64"/>
    </row>
    <row r="5" spans="1:14" s="11" customFormat="1" ht="84.95" customHeight="1">
      <c r="A5" s="55">
        <v>1</v>
      </c>
      <c r="B5" s="56" t="s">
        <v>1122</v>
      </c>
      <c r="C5" s="56" t="s">
        <v>176</v>
      </c>
      <c r="D5" s="56" t="s">
        <v>631</v>
      </c>
      <c r="E5" s="35">
        <v>150000</v>
      </c>
      <c r="F5" s="35"/>
      <c r="G5" s="35"/>
      <c r="H5" s="35"/>
      <c r="I5" s="139" t="s">
        <v>161</v>
      </c>
      <c r="J5" s="56" t="s">
        <v>177</v>
      </c>
      <c r="K5" s="36" t="s">
        <v>933</v>
      </c>
      <c r="L5" s="53"/>
      <c r="M5" s="53"/>
      <c r="N5" s="53"/>
    </row>
    <row r="6" spans="1:14" s="13" customFormat="1" ht="84.95" customHeight="1">
      <c r="A6" s="55">
        <v>2</v>
      </c>
      <c r="B6" s="56" t="s">
        <v>632</v>
      </c>
      <c r="C6" s="56" t="s">
        <v>176</v>
      </c>
      <c r="D6" s="56" t="s">
        <v>373</v>
      </c>
      <c r="E6" s="35">
        <v>25000</v>
      </c>
      <c r="F6" s="35"/>
      <c r="G6" s="35"/>
      <c r="H6" s="35"/>
      <c r="I6" s="139" t="s">
        <v>161</v>
      </c>
      <c r="J6" s="56" t="s">
        <v>177</v>
      </c>
      <c r="K6" s="36" t="s">
        <v>933</v>
      </c>
      <c r="L6" s="64"/>
      <c r="M6" s="64"/>
      <c r="N6" s="64"/>
    </row>
    <row r="7" spans="1:14" s="13" customFormat="1" ht="84.95" customHeight="1">
      <c r="A7" s="55">
        <v>3</v>
      </c>
      <c r="B7" s="56" t="s">
        <v>1109</v>
      </c>
      <c r="C7" s="56" t="s">
        <v>176</v>
      </c>
      <c r="D7" s="56" t="s">
        <v>373</v>
      </c>
      <c r="E7" s="35">
        <v>25000</v>
      </c>
      <c r="F7" s="35"/>
      <c r="G7" s="35"/>
      <c r="H7" s="35"/>
      <c r="I7" s="139" t="s">
        <v>161</v>
      </c>
      <c r="J7" s="56" t="s">
        <v>177</v>
      </c>
      <c r="K7" s="36" t="s">
        <v>933</v>
      </c>
      <c r="L7" s="64"/>
      <c r="M7" s="64"/>
      <c r="N7" s="64"/>
    </row>
    <row r="8" spans="1:14" s="11" customFormat="1" ht="84.95" customHeight="1">
      <c r="A8" s="55">
        <v>4</v>
      </c>
      <c r="B8" s="56" t="s">
        <v>633</v>
      </c>
      <c r="C8" s="56" t="s">
        <v>176</v>
      </c>
      <c r="D8" s="56" t="s">
        <v>373</v>
      </c>
      <c r="E8" s="35"/>
      <c r="F8" s="35"/>
      <c r="G8" s="35"/>
      <c r="H8" s="35">
        <v>25000</v>
      </c>
      <c r="I8" s="139" t="s">
        <v>161</v>
      </c>
      <c r="J8" s="56" t="s">
        <v>177</v>
      </c>
      <c r="K8" s="36" t="s">
        <v>933</v>
      </c>
      <c r="L8" s="53"/>
      <c r="M8" s="53"/>
      <c r="N8" s="53"/>
    </row>
    <row r="9" spans="1:14" s="13" customFormat="1" ht="84.95" customHeight="1">
      <c r="A9" s="55">
        <v>5</v>
      </c>
      <c r="B9" s="56" t="s">
        <v>1092</v>
      </c>
      <c r="C9" s="56" t="s">
        <v>176</v>
      </c>
      <c r="D9" s="56" t="s">
        <v>373</v>
      </c>
      <c r="E9" s="35"/>
      <c r="F9" s="35"/>
      <c r="G9" s="35"/>
      <c r="H9" s="35">
        <v>25000</v>
      </c>
      <c r="I9" s="139" t="s">
        <v>161</v>
      </c>
      <c r="J9" s="56" t="s">
        <v>177</v>
      </c>
      <c r="K9" s="36" t="s">
        <v>933</v>
      </c>
      <c r="L9" s="64"/>
      <c r="M9" s="64"/>
      <c r="N9" s="64"/>
    </row>
    <row r="10" spans="1:14" s="13" customFormat="1" ht="65.25" customHeight="1">
      <c r="A10" s="55">
        <v>6</v>
      </c>
      <c r="B10" s="56" t="s">
        <v>757</v>
      </c>
      <c r="C10" s="56" t="s">
        <v>176</v>
      </c>
      <c r="D10" s="56" t="s">
        <v>373</v>
      </c>
      <c r="E10" s="35">
        <v>80000</v>
      </c>
      <c r="F10" s="35"/>
      <c r="G10" s="35"/>
      <c r="H10" s="35"/>
      <c r="I10" s="139" t="s">
        <v>161</v>
      </c>
      <c r="J10" s="56" t="s">
        <v>177</v>
      </c>
      <c r="K10" s="36" t="s">
        <v>933</v>
      </c>
      <c r="L10" s="64"/>
      <c r="M10" s="64"/>
      <c r="N10" s="64"/>
    </row>
    <row r="11" spans="1:14" s="13" customFormat="1" ht="84.95" customHeight="1">
      <c r="A11" s="55">
        <v>7</v>
      </c>
      <c r="B11" s="56" t="s">
        <v>1126</v>
      </c>
      <c r="C11" s="56" t="s">
        <v>176</v>
      </c>
      <c r="D11" s="56" t="s">
        <v>373</v>
      </c>
      <c r="E11" s="35">
        <v>25000</v>
      </c>
      <c r="F11" s="35"/>
      <c r="G11" s="35"/>
      <c r="H11" s="35"/>
      <c r="I11" s="139" t="s">
        <v>161</v>
      </c>
      <c r="J11" s="56" t="s">
        <v>177</v>
      </c>
      <c r="K11" s="36" t="s">
        <v>933</v>
      </c>
      <c r="L11" s="64"/>
      <c r="M11" s="64"/>
      <c r="N11" s="64"/>
    </row>
    <row r="12" spans="1:14" s="13" customFormat="1" ht="84.95" customHeight="1">
      <c r="A12" s="55">
        <v>8</v>
      </c>
      <c r="B12" s="56" t="s">
        <v>1072</v>
      </c>
      <c r="C12" s="56" t="s">
        <v>176</v>
      </c>
      <c r="D12" s="56" t="s">
        <v>373</v>
      </c>
      <c r="E12" s="35">
        <v>25000</v>
      </c>
      <c r="F12" s="35"/>
      <c r="G12" s="35"/>
      <c r="H12" s="35"/>
      <c r="I12" s="139" t="s">
        <v>161</v>
      </c>
      <c r="J12" s="56" t="s">
        <v>177</v>
      </c>
      <c r="K12" s="36" t="s">
        <v>933</v>
      </c>
      <c r="L12" s="64"/>
      <c r="M12" s="64"/>
      <c r="N12" s="64"/>
    </row>
    <row r="13" spans="1:14" s="11" customFormat="1" ht="84.95" customHeight="1">
      <c r="A13" s="55">
        <v>9</v>
      </c>
      <c r="B13" s="56" t="s">
        <v>122</v>
      </c>
      <c r="C13" s="56" t="s">
        <v>176</v>
      </c>
      <c r="D13" s="56" t="s">
        <v>373</v>
      </c>
      <c r="E13" s="35"/>
      <c r="F13" s="35"/>
      <c r="G13" s="35">
        <v>25000</v>
      </c>
      <c r="H13" s="35"/>
      <c r="I13" s="139" t="s">
        <v>161</v>
      </c>
      <c r="J13" s="56" t="s">
        <v>177</v>
      </c>
      <c r="K13" s="36" t="s">
        <v>933</v>
      </c>
      <c r="L13" s="53"/>
      <c r="M13" s="53"/>
      <c r="N13" s="53"/>
    </row>
    <row r="14" spans="1:14" s="11" customFormat="1" ht="84.95" customHeight="1">
      <c r="A14" s="55">
        <v>10</v>
      </c>
      <c r="B14" s="56" t="s">
        <v>121</v>
      </c>
      <c r="C14" s="56" t="s">
        <v>176</v>
      </c>
      <c r="D14" s="56" t="s">
        <v>373</v>
      </c>
      <c r="E14" s="35"/>
      <c r="F14" s="35"/>
      <c r="G14" s="35">
        <v>25000</v>
      </c>
      <c r="H14" s="35"/>
      <c r="I14" s="139" t="s">
        <v>161</v>
      </c>
      <c r="J14" s="56" t="s">
        <v>177</v>
      </c>
      <c r="K14" s="36" t="s">
        <v>933</v>
      </c>
      <c r="L14" s="53"/>
      <c r="M14" s="53"/>
      <c r="N14" s="53"/>
    </row>
    <row r="15" spans="1:14" s="13" customFormat="1" ht="84.95" customHeight="1">
      <c r="A15" s="55">
        <v>11</v>
      </c>
      <c r="B15" s="56" t="s">
        <v>634</v>
      </c>
      <c r="C15" s="56" t="s">
        <v>176</v>
      </c>
      <c r="D15" s="56" t="s">
        <v>373</v>
      </c>
      <c r="E15" s="35"/>
      <c r="F15" s="35"/>
      <c r="G15" s="35"/>
      <c r="H15" s="35">
        <v>25000</v>
      </c>
      <c r="I15" s="139" t="s">
        <v>161</v>
      </c>
      <c r="J15" s="56" t="s">
        <v>177</v>
      </c>
      <c r="K15" s="36" t="s">
        <v>933</v>
      </c>
      <c r="L15" s="64"/>
      <c r="M15" s="64"/>
      <c r="N15" s="64"/>
    </row>
    <row r="16" spans="1:14" s="13" customFormat="1" ht="84.95" customHeight="1">
      <c r="A16" s="55">
        <v>12</v>
      </c>
      <c r="B16" s="56" t="s">
        <v>635</v>
      </c>
      <c r="C16" s="56" t="s">
        <v>176</v>
      </c>
      <c r="D16" s="56" t="s">
        <v>373</v>
      </c>
      <c r="E16" s="35"/>
      <c r="F16" s="35"/>
      <c r="G16" s="35"/>
      <c r="H16" s="35">
        <v>25000</v>
      </c>
      <c r="I16" s="139" t="s">
        <v>161</v>
      </c>
      <c r="J16" s="56" t="s">
        <v>177</v>
      </c>
      <c r="K16" s="36" t="s">
        <v>933</v>
      </c>
      <c r="L16" s="64"/>
      <c r="M16" s="64"/>
      <c r="N16" s="64"/>
    </row>
    <row r="17" spans="1:14" s="11" customFormat="1" ht="84.95" customHeight="1">
      <c r="A17" s="55">
        <v>13</v>
      </c>
      <c r="B17" s="56" t="s">
        <v>636</v>
      </c>
      <c r="C17" s="56" t="s">
        <v>176</v>
      </c>
      <c r="D17" s="56" t="s">
        <v>373</v>
      </c>
      <c r="E17" s="35"/>
      <c r="F17" s="35"/>
      <c r="G17" s="35"/>
      <c r="H17" s="35">
        <v>25000</v>
      </c>
      <c r="I17" s="139" t="s">
        <v>161</v>
      </c>
      <c r="J17" s="56" t="s">
        <v>177</v>
      </c>
      <c r="K17" s="36" t="s">
        <v>933</v>
      </c>
      <c r="L17" s="53"/>
      <c r="M17" s="53"/>
      <c r="N17" s="53"/>
    </row>
    <row r="18" spans="1:14" s="13" customFormat="1" ht="84.95" customHeight="1">
      <c r="A18" s="55">
        <v>14</v>
      </c>
      <c r="B18" s="56" t="s">
        <v>166</v>
      </c>
      <c r="C18" s="56" t="s">
        <v>176</v>
      </c>
      <c r="D18" s="56" t="s">
        <v>65</v>
      </c>
      <c r="E18" s="35">
        <v>100000</v>
      </c>
      <c r="F18" s="35">
        <v>100000</v>
      </c>
      <c r="G18" s="35">
        <v>100000</v>
      </c>
      <c r="H18" s="35">
        <v>100000</v>
      </c>
      <c r="I18" s="139" t="s">
        <v>161</v>
      </c>
      <c r="J18" s="56" t="s">
        <v>177</v>
      </c>
      <c r="K18" s="36" t="s">
        <v>933</v>
      </c>
      <c r="L18" s="64"/>
      <c r="M18" s="64"/>
      <c r="N18" s="64"/>
    </row>
    <row r="19" spans="1:14" s="13" customFormat="1" ht="106.5" customHeight="1">
      <c r="A19" s="55">
        <v>15</v>
      </c>
      <c r="B19" s="56" t="s">
        <v>1073</v>
      </c>
      <c r="C19" s="56" t="s">
        <v>176</v>
      </c>
      <c r="D19" s="56" t="s">
        <v>1071</v>
      </c>
      <c r="E19" s="35">
        <v>25000</v>
      </c>
      <c r="F19" s="35"/>
      <c r="G19" s="35"/>
      <c r="H19" s="35"/>
      <c r="I19" s="139" t="s">
        <v>161</v>
      </c>
      <c r="J19" s="56" t="s">
        <v>177</v>
      </c>
      <c r="K19" s="36" t="s">
        <v>933</v>
      </c>
      <c r="L19" s="64"/>
      <c r="M19" s="64"/>
      <c r="N19" s="64"/>
    </row>
    <row r="20" spans="1:14" s="13" customFormat="1" ht="102.75" customHeight="1">
      <c r="A20" s="55">
        <v>16</v>
      </c>
      <c r="B20" s="56" t="s">
        <v>700</v>
      </c>
      <c r="C20" s="56" t="s">
        <v>176</v>
      </c>
      <c r="D20" s="56" t="s">
        <v>65</v>
      </c>
      <c r="E20" s="35">
        <v>100000</v>
      </c>
      <c r="F20" s="35">
        <v>100000</v>
      </c>
      <c r="G20" s="35">
        <v>100000</v>
      </c>
      <c r="H20" s="35">
        <v>100000</v>
      </c>
      <c r="I20" s="139" t="s">
        <v>161</v>
      </c>
      <c r="J20" s="56" t="s">
        <v>177</v>
      </c>
      <c r="K20" s="36" t="s">
        <v>933</v>
      </c>
      <c r="L20" s="64"/>
      <c r="M20" s="64"/>
      <c r="N20" s="64"/>
    </row>
    <row r="21" spans="1:14" ht="97.5">
      <c r="A21" s="55">
        <v>17</v>
      </c>
      <c r="B21" s="56" t="s">
        <v>701</v>
      </c>
      <c r="C21" s="56" t="s">
        <v>176</v>
      </c>
      <c r="D21" s="56" t="s">
        <v>670</v>
      </c>
      <c r="E21" s="35">
        <v>300000</v>
      </c>
      <c r="F21" s="35">
        <v>300000</v>
      </c>
      <c r="G21" s="35">
        <v>300000</v>
      </c>
      <c r="H21" s="35">
        <v>300000</v>
      </c>
      <c r="I21" s="139" t="s">
        <v>708</v>
      </c>
      <c r="J21" s="56" t="s">
        <v>709</v>
      </c>
      <c r="K21" s="57" t="s">
        <v>710</v>
      </c>
    </row>
    <row r="22" spans="1:14" ht="97.5">
      <c r="A22" s="55">
        <v>18</v>
      </c>
      <c r="B22" s="56" t="s">
        <v>1093</v>
      </c>
      <c r="C22" s="56" t="s">
        <v>176</v>
      </c>
      <c r="D22" s="56" t="s">
        <v>1094</v>
      </c>
      <c r="E22" s="35">
        <v>300000</v>
      </c>
      <c r="F22" s="35">
        <v>300000</v>
      </c>
      <c r="G22" s="35">
        <v>300000</v>
      </c>
      <c r="H22" s="35">
        <v>300000</v>
      </c>
      <c r="I22" s="139" t="s">
        <v>1095</v>
      </c>
      <c r="J22" s="56" t="s">
        <v>177</v>
      </c>
      <c r="K22" s="36" t="s">
        <v>933</v>
      </c>
    </row>
    <row r="23" spans="1:14">
      <c r="E23" s="231">
        <f>SUM(E5:E22)</f>
        <v>1155000</v>
      </c>
      <c r="F23" s="231">
        <f>SUM(F5:F22)</f>
        <v>800000</v>
      </c>
      <c r="G23" s="232">
        <f>SUM(G5:G22)</f>
        <v>850000</v>
      </c>
      <c r="H23" s="232">
        <f>SUM(H5:H22)</f>
        <v>925000</v>
      </c>
    </row>
  </sheetData>
  <mergeCells count="1">
    <mergeCell ref="E2:H2"/>
  </mergeCells>
  <phoneticPr fontId="4" type="noConversion"/>
  <pageMargins left="0.39370078740157483" right="0.39370078740157483" top="0.86614173228346458" bottom="0.70866141732283472" header="0.51181102362204722" footer="0.43307086614173229"/>
  <pageSetup paperSize="9" orientation="landscape" r:id="rId1"/>
  <headerFooter alignWithMargins="0">
    <oddHeader>&amp;R&amp;"TH SarabunIT๙,ตัวหนา"&amp;18แบบ ผ.01</oddHeader>
    <oddFooter>&amp;R&amp;"TH SarabunIT๙,ธรรมดา"&amp;16หน้า|&amp;"TH SarabunIT๙,ตัวหนา" &amp;P+65&amp;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24"/>
  <dimension ref="A1:N17"/>
  <sheetViews>
    <sheetView view="pageLayout" topLeftCell="A16" zoomScaleSheetLayoutView="100" workbookViewId="0">
      <selection activeCell="G41" sqref="G41"/>
    </sheetView>
  </sheetViews>
  <sheetFormatPr defaultRowHeight="20.25"/>
  <cols>
    <col min="1" max="1" width="4.7109375" style="65" customWidth="1"/>
    <col min="2" max="2" width="21.85546875" style="25" customWidth="1"/>
    <col min="3" max="3" width="14.7109375" style="25" customWidth="1"/>
    <col min="4" max="4" width="12.5703125" style="25" customWidth="1"/>
    <col min="5" max="5" width="13.140625" style="193" customWidth="1"/>
    <col min="6" max="6" width="13.42578125" style="193" customWidth="1"/>
    <col min="7" max="7" width="13.42578125" style="194" customWidth="1"/>
    <col min="8" max="8" width="12.85546875" style="194" customWidth="1"/>
    <col min="9" max="9" width="13.140625" style="25" customWidth="1"/>
    <col min="10" max="10" width="11.85546875" style="25" customWidth="1"/>
    <col min="11" max="11" width="9.42578125" style="25" customWidth="1"/>
    <col min="12" max="14" width="9.140625" style="60"/>
  </cols>
  <sheetData>
    <row r="1" spans="1:14" s="18" customFormat="1" ht="30" customHeight="1">
      <c r="A1" s="51" t="s">
        <v>859</v>
      </c>
      <c r="B1" s="46"/>
      <c r="C1" s="46"/>
      <c r="D1" s="46"/>
      <c r="E1" s="185"/>
      <c r="F1" s="185"/>
      <c r="G1" s="185"/>
      <c r="H1" s="185"/>
      <c r="I1" s="46"/>
      <c r="J1" s="46"/>
      <c r="K1" s="46"/>
      <c r="L1" s="171"/>
      <c r="M1" s="171"/>
      <c r="N1" s="171"/>
    </row>
    <row r="2" spans="1:14" s="218" customFormat="1" ht="21" customHeight="1">
      <c r="A2" s="52" t="s">
        <v>200</v>
      </c>
      <c r="B2" s="52" t="s">
        <v>201</v>
      </c>
      <c r="C2" s="52" t="s">
        <v>202</v>
      </c>
      <c r="D2" s="52" t="s">
        <v>203</v>
      </c>
      <c r="E2" s="247" t="s">
        <v>866</v>
      </c>
      <c r="F2" s="248"/>
      <c r="G2" s="248"/>
      <c r="H2" s="249"/>
      <c r="I2" s="52" t="s">
        <v>234</v>
      </c>
      <c r="J2" s="52" t="s">
        <v>867</v>
      </c>
      <c r="K2" s="52" t="s">
        <v>869</v>
      </c>
      <c r="L2" s="217"/>
      <c r="M2" s="217"/>
      <c r="N2" s="217"/>
    </row>
    <row r="3" spans="1:14" s="218" customFormat="1" ht="21" customHeight="1">
      <c r="A3" s="54"/>
      <c r="B3" s="54"/>
      <c r="C3" s="54"/>
      <c r="D3" s="54" t="s">
        <v>871</v>
      </c>
      <c r="E3" s="52">
        <v>2561</v>
      </c>
      <c r="F3" s="52">
        <v>2562</v>
      </c>
      <c r="G3" s="52">
        <v>2563</v>
      </c>
      <c r="H3" s="52">
        <v>2564</v>
      </c>
      <c r="I3" s="54" t="s">
        <v>76</v>
      </c>
      <c r="J3" s="54" t="s">
        <v>868</v>
      </c>
      <c r="K3" s="54" t="s">
        <v>870</v>
      </c>
      <c r="L3" s="217"/>
      <c r="M3" s="217"/>
      <c r="N3" s="217"/>
    </row>
    <row r="4" spans="1:14" s="218" customFormat="1" ht="21" customHeight="1">
      <c r="A4" s="43"/>
      <c r="B4" s="43"/>
      <c r="C4" s="43"/>
      <c r="D4" s="43" t="s">
        <v>872</v>
      </c>
      <c r="E4" s="43" t="s">
        <v>865</v>
      </c>
      <c r="F4" s="43" t="s">
        <v>865</v>
      </c>
      <c r="G4" s="43" t="s">
        <v>865</v>
      </c>
      <c r="H4" s="43" t="s">
        <v>865</v>
      </c>
      <c r="I4" s="43"/>
      <c r="J4" s="43"/>
      <c r="K4" s="43" t="s">
        <v>873</v>
      </c>
      <c r="L4" s="217"/>
      <c r="M4" s="217"/>
      <c r="N4" s="217"/>
    </row>
    <row r="5" spans="1:14" s="11" customFormat="1" ht="78" customHeight="1">
      <c r="A5" s="55">
        <v>1</v>
      </c>
      <c r="B5" s="56" t="s">
        <v>637</v>
      </c>
      <c r="C5" s="56" t="s">
        <v>181</v>
      </c>
      <c r="D5" s="33" t="s">
        <v>72</v>
      </c>
      <c r="E5" s="172"/>
      <c r="F5" s="172"/>
      <c r="G5" s="35"/>
      <c r="H5" s="35">
        <v>600000</v>
      </c>
      <c r="I5" s="143" t="s">
        <v>162</v>
      </c>
      <c r="J5" s="56" t="s">
        <v>424</v>
      </c>
      <c r="K5" s="36" t="s">
        <v>933</v>
      </c>
      <c r="L5" s="53"/>
      <c r="M5" s="53"/>
      <c r="N5" s="53"/>
    </row>
    <row r="6" spans="1:14" s="11" customFormat="1" ht="58.5" customHeight="1">
      <c r="A6" s="55">
        <v>2</v>
      </c>
      <c r="B6" s="56" t="s">
        <v>638</v>
      </c>
      <c r="C6" s="56" t="s">
        <v>181</v>
      </c>
      <c r="D6" s="33" t="s">
        <v>72</v>
      </c>
      <c r="E6" s="172"/>
      <c r="F6" s="172"/>
      <c r="G6" s="35"/>
      <c r="H6" s="35">
        <v>60000</v>
      </c>
      <c r="I6" s="143" t="s">
        <v>162</v>
      </c>
      <c r="J6" s="56" t="s">
        <v>424</v>
      </c>
      <c r="K6" s="36" t="s">
        <v>933</v>
      </c>
      <c r="L6" s="53"/>
      <c r="M6" s="53"/>
      <c r="N6" s="53"/>
    </row>
    <row r="7" spans="1:14" s="11" customFormat="1" ht="59.25" customHeight="1">
      <c r="A7" s="55">
        <v>3</v>
      </c>
      <c r="B7" s="56" t="s">
        <v>639</v>
      </c>
      <c r="C7" s="56" t="s">
        <v>181</v>
      </c>
      <c r="D7" s="33" t="s">
        <v>72</v>
      </c>
      <c r="E7" s="173"/>
      <c r="F7" s="173"/>
      <c r="G7" s="35">
        <v>600000</v>
      </c>
      <c r="H7" s="35"/>
      <c r="I7" s="143" t="s">
        <v>162</v>
      </c>
      <c r="J7" s="56" t="s">
        <v>424</v>
      </c>
      <c r="K7" s="36" t="s">
        <v>933</v>
      </c>
      <c r="L7" s="53"/>
      <c r="M7" s="53"/>
      <c r="N7" s="53"/>
    </row>
    <row r="8" spans="1:14" s="11" customFormat="1" ht="66" customHeight="1">
      <c r="A8" s="55">
        <v>4</v>
      </c>
      <c r="B8" s="56" t="s">
        <v>640</v>
      </c>
      <c r="C8" s="56" t="s">
        <v>181</v>
      </c>
      <c r="D8" s="33" t="s">
        <v>72</v>
      </c>
      <c r="E8" s="172"/>
      <c r="F8" s="172">
        <v>600000</v>
      </c>
      <c r="G8" s="35"/>
      <c r="H8" s="35"/>
      <c r="I8" s="143" t="s">
        <v>162</v>
      </c>
      <c r="J8" s="56" t="s">
        <v>424</v>
      </c>
      <c r="K8" s="36" t="s">
        <v>933</v>
      </c>
      <c r="L8" s="53"/>
      <c r="M8" s="53"/>
      <c r="N8" s="53"/>
    </row>
    <row r="9" spans="1:14" s="11" customFormat="1" ht="59.25" customHeight="1">
      <c r="A9" s="55">
        <v>5</v>
      </c>
      <c r="B9" s="56" t="s">
        <v>641</v>
      </c>
      <c r="C9" s="56" t="s">
        <v>181</v>
      </c>
      <c r="D9" s="33" t="s">
        <v>72</v>
      </c>
      <c r="E9" s="172"/>
      <c r="F9" s="172"/>
      <c r="G9" s="35"/>
      <c r="H9" s="35">
        <v>600000</v>
      </c>
      <c r="I9" s="143" t="s">
        <v>162</v>
      </c>
      <c r="J9" s="56" t="s">
        <v>424</v>
      </c>
      <c r="K9" s="36" t="s">
        <v>933</v>
      </c>
      <c r="L9" s="53"/>
      <c r="M9" s="53"/>
      <c r="N9" s="53"/>
    </row>
    <row r="10" spans="1:14" s="11" customFormat="1" ht="57.75" customHeight="1">
      <c r="A10" s="55">
        <v>6</v>
      </c>
      <c r="B10" s="56" t="s">
        <v>703</v>
      </c>
      <c r="C10" s="56" t="s">
        <v>181</v>
      </c>
      <c r="D10" s="33" t="s">
        <v>704</v>
      </c>
      <c r="E10" s="35">
        <v>1000000</v>
      </c>
      <c r="F10" s="35">
        <v>1000000</v>
      </c>
      <c r="G10" s="35">
        <v>1000000</v>
      </c>
      <c r="H10" s="35">
        <v>1000000</v>
      </c>
      <c r="I10" s="143" t="s">
        <v>162</v>
      </c>
      <c r="J10" s="56" t="s">
        <v>424</v>
      </c>
      <c r="K10" s="36" t="s">
        <v>933</v>
      </c>
      <c r="L10" s="53"/>
      <c r="M10" s="53"/>
      <c r="N10" s="53"/>
    </row>
    <row r="11" spans="1:14" s="11" customFormat="1" ht="57.75" customHeight="1">
      <c r="A11" s="55">
        <v>7</v>
      </c>
      <c r="B11" s="56" t="s">
        <v>742</v>
      </c>
      <c r="C11" s="56" t="s">
        <v>181</v>
      </c>
      <c r="D11" s="33" t="s">
        <v>704</v>
      </c>
      <c r="E11" s="35">
        <v>1000000</v>
      </c>
      <c r="F11" s="35">
        <v>1000000</v>
      </c>
      <c r="G11" s="35">
        <v>1000000</v>
      </c>
      <c r="H11" s="35">
        <v>1000000</v>
      </c>
      <c r="I11" s="143" t="s">
        <v>162</v>
      </c>
      <c r="J11" s="56" t="s">
        <v>424</v>
      </c>
      <c r="K11" s="36" t="s">
        <v>933</v>
      </c>
      <c r="L11" s="53"/>
      <c r="M11" s="53"/>
      <c r="N11" s="53"/>
    </row>
    <row r="12" spans="1:14" s="13" customFormat="1" ht="37.5" customHeight="1">
      <c r="A12" s="174"/>
      <c r="B12" s="58"/>
      <c r="C12" s="58"/>
      <c r="D12" s="58"/>
      <c r="E12" s="231">
        <f>SUM(E5:E11)</f>
        <v>2000000</v>
      </c>
      <c r="F12" s="231">
        <f>SUM(F5:F11)</f>
        <v>2600000</v>
      </c>
      <c r="G12" s="232">
        <f>SUM(G5:G11)</f>
        <v>2600000</v>
      </c>
      <c r="H12" s="232">
        <f>SUM(H5:H11)</f>
        <v>3260000</v>
      </c>
      <c r="I12" s="58"/>
      <c r="J12" s="58"/>
      <c r="K12" s="58"/>
      <c r="L12" s="64"/>
      <c r="M12" s="64"/>
      <c r="N12" s="64"/>
    </row>
    <row r="13" spans="1:14" ht="37.5" customHeight="1"/>
    <row r="14" spans="1:14" ht="37.5" customHeight="1"/>
    <row r="15" spans="1:14" ht="37.5" customHeight="1"/>
    <row r="16" spans="1:14" ht="37.5" customHeight="1"/>
    <row r="17" ht="37.5" customHeight="1"/>
  </sheetData>
  <mergeCells count="1">
    <mergeCell ref="E2:H2"/>
  </mergeCells>
  <phoneticPr fontId="4" type="noConversion"/>
  <pageMargins left="0.39370078740157483" right="0.39370078740157483" top="0.86614173228346458" bottom="0.70866141732283472" header="0.51181102362204722" footer="0.43307086614173229"/>
  <pageSetup paperSize="9" orientation="landscape" r:id="rId1"/>
  <headerFooter alignWithMargins="0">
    <oddHeader>&amp;R&amp;"TH SarabunIT๙,ตัวหนา"&amp;18แบบ ผ.01</oddHeader>
    <oddFooter>&amp;R&amp;"TH SarabunIT๙,ธรรมดา"&amp;16หน้า|&amp;"TH SarabunIT๙,ตัวหนา" &amp;P+65&amp;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25"/>
  <dimension ref="A1:N9"/>
  <sheetViews>
    <sheetView view="pageLayout" topLeftCell="A10" zoomScaleSheetLayoutView="100" workbookViewId="0">
      <selection activeCell="G41" sqref="G41"/>
    </sheetView>
  </sheetViews>
  <sheetFormatPr defaultRowHeight="20.25"/>
  <cols>
    <col min="1" max="1" width="4.7109375" style="65" customWidth="1"/>
    <col min="2" max="2" width="23.7109375" style="25" customWidth="1"/>
    <col min="3" max="3" width="14.85546875" style="25" customWidth="1"/>
    <col min="4" max="4" width="11.28515625" style="25" customWidth="1"/>
    <col min="5" max="5" width="10.85546875" style="193" customWidth="1"/>
    <col min="6" max="6" width="10.28515625" style="193" customWidth="1"/>
    <col min="7" max="7" width="10.7109375" style="194" customWidth="1"/>
    <col min="8" max="8" width="12.7109375" style="194" customWidth="1"/>
    <col min="9" max="10" width="15.7109375" style="25" customWidth="1"/>
    <col min="11" max="11" width="10.7109375" style="25" customWidth="1"/>
    <col min="12" max="14" width="9.140625" style="60"/>
  </cols>
  <sheetData>
    <row r="1" spans="1:14" s="4" customFormat="1" ht="30" customHeight="1">
      <c r="A1" s="110" t="s">
        <v>860</v>
      </c>
      <c r="B1" s="137"/>
      <c r="C1" s="137"/>
      <c r="D1" s="137"/>
      <c r="E1" s="206"/>
      <c r="F1" s="206"/>
      <c r="G1" s="206"/>
      <c r="H1" s="206"/>
      <c r="I1" s="137"/>
      <c r="J1" s="137"/>
      <c r="K1" s="137"/>
      <c r="L1" s="136"/>
      <c r="M1" s="136"/>
      <c r="N1" s="136"/>
    </row>
    <row r="2" spans="1:14" s="216" customFormat="1" ht="21" customHeight="1">
      <c r="A2" s="52" t="s">
        <v>200</v>
      </c>
      <c r="B2" s="52" t="s">
        <v>201</v>
      </c>
      <c r="C2" s="52" t="s">
        <v>202</v>
      </c>
      <c r="D2" s="52" t="s">
        <v>203</v>
      </c>
      <c r="E2" s="247" t="s">
        <v>866</v>
      </c>
      <c r="F2" s="248"/>
      <c r="G2" s="248"/>
      <c r="H2" s="249"/>
      <c r="I2" s="52" t="s">
        <v>234</v>
      </c>
      <c r="J2" s="52" t="s">
        <v>867</v>
      </c>
      <c r="K2" s="52" t="s">
        <v>869</v>
      </c>
      <c r="L2" s="215"/>
      <c r="M2" s="215"/>
      <c r="N2" s="215"/>
    </row>
    <row r="3" spans="1:14" s="216" customFormat="1" ht="21" customHeight="1">
      <c r="A3" s="54"/>
      <c r="B3" s="54"/>
      <c r="C3" s="54"/>
      <c r="D3" s="54" t="s">
        <v>871</v>
      </c>
      <c r="E3" s="52">
        <v>2561</v>
      </c>
      <c r="F3" s="52">
        <v>2562</v>
      </c>
      <c r="G3" s="52">
        <v>2563</v>
      </c>
      <c r="H3" s="52">
        <v>2564</v>
      </c>
      <c r="I3" s="54" t="s">
        <v>76</v>
      </c>
      <c r="J3" s="54" t="s">
        <v>868</v>
      </c>
      <c r="K3" s="54" t="s">
        <v>870</v>
      </c>
      <c r="L3" s="215"/>
      <c r="M3" s="215"/>
      <c r="N3" s="215"/>
    </row>
    <row r="4" spans="1:14" s="13" customFormat="1" ht="21" customHeight="1">
      <c r="A4" s="43"/>
      <c r="B4" s="43"/>
      <c r="C4" s="43"/>
      <c r="D4" s="43" t="s">
        <v>872</v>
      </c>
      <c r="E4" s="43" t="s">
        <v>865</v>
      </c>
      <c r="F4" s="43" t="s">
        <v>865</v>
      </c>
      <c r="G4" s="43" t="s">
        <v>865</v>
      </c>
      <c r="H4" s="43" t="s">
        <v>865</v>
      </c>
      <c r="I4" s="43"/>
      <c r="J4" s="43"/>
      <c r="K4" s="43" t="s">
        <v>873</v>
      </c>
      <c r="L4" s="64"/>
      <c r="M4" s="64"/>
      <c r="N4" s="64"/>
    </row>
    <row r="5" spans="1:14" s="13" customFormat="1" ht="84.95" customHeight="1">
      <c r="A5" s="55">
        <v>1</v>
      </c>
      <c r="B5" s="162" t="s">
        <v>486</v>
      </c>
      <c r="C5" s="162" t="s">
        <v>484</v>
      </c>
      <c r="D5" s="162" t="s">
        <v>238</v>
      </c>
      <c r="E5" s="169">
        <v>300000</v>
      </c>
      <c r="F5" s="169">
        <v>300000</v>
      </c>
      <c r="G5" s="169">
        <v>300000</v>
      </c>
      <c r="H5" s="169">
        <v>300000</v>
      </c>
      <c r="I5" s="170" t="s">
        <v>163</v>
      </c>
      <c r="J5" s="162" t="s">
        <v>485</v>
      </c>
      <c r="K5" s="55" t="s">
        <v>933</v>
      </c>
      <c r="L5" s="64"/>
      <c r="M5" s="64"/>
      <c r="N5" s="64"/>
    </row>
    <row r="6" spans="1:14" s="13" customFormat="1" ht="84.95" customHeight="1">
      <c r="A6" s="55">
        <v>2</v>
      </c>
      <c r="B6" s="162" t="s">
        <v>102</v>
      </c>
      <c r="C6" s="162" t="s">
        <v>484</v>
      </c>
      <c r="D6" s="162" t="s">
        <v>238</v>
      </c>
      <c r="E6" s="169"/>
      <c r="F6" s="169"/>
      <c r="G6" s="169">
        <v>100000</v>
      </c>
      <c r="H6" s="169"/>
      <c r="I6" s="170" t="s">
        <v>163</v>
      </c>
      <c r="J6" s="162" t="s">
        <v>485</v>
      </c>
      <c r="K6" s="55" t="s">
        <v>933</v>
      </c>
      <c r="L6" s="64"/>
      <c r="M6" s="64"/>
      <c r="N6" s="64"/>
    </row>
    <row r="7" spans="1:14" s="13" customFormat="1" ht="84.95" customHeight="1">
      <c r="A7" s="55">
        <v>3</v>
      </c>
      <c r="B7" s="56" t="s">
        <v>642</v>
      </c>
      <c r="C7" s="56" t="s">
        <v>196</v>
      </c>
      <c r="D7" s="56" t="s">
        <v>643</v>
      </c>
      <c r="E7" s="35"/>
      <c r="F7" s="35"/>
      <c r="G7" s="35"/>
      <c r="H7" s="35">
        <v>200000</v>
      </c>
      <c r="I7" s="141" t="s">
        <v>163</v>
      </c>
      <c r="J7" s="56" t="s">
        <v>485</v>
      </c>
      <c r="K7" s="55" t="s">
        <v>933</v>
      </c>
      <c r="L7" s="64"/>
      <c r="M7" s="64"/>
      <c r="N7" s="64"/>
    </row>
    <row r="8" spans="1:14">
      <c r="E8" s="231">
        <f>SUM(E5:E7)</f>
        <v>300000</v>
      </c>
      <c r="F8" s="231">
        <f t="shared" ref="F5:H8" si="0">SUM(E8)</f>
        <v>300000</v>
      </c>
      <c r="G8" s="231">
        <f>SUM(G5:G7)</f>
        <v>400000</v>
      </c>
      <c r="H8" s="231">
        <f>SUM(H5:H7)</f>
        <v>500000</v>
      </c>
    </row>
    <row r="9" spans="1:14">
      <c r="E9" s="231"/>
      <c r="F9" s="231"/>
      <c r="G9" s="233"/>
      <c r="H9" s="233"/>
    </row>
  </sheetData>
  <mergeCells count="1">
    <mergeCell ref="E2:H2"/>
  </mergeCells>
  <phoneticPr fontId="4" type="noConversion"/>
  <pageMargins left="0.39370078740157483" right="0.39370078740157483" top="0.86614173228346458" bottom="0.70866141732283472" header="0.51181102362204722" footer="0.43307086614173229"/>
  <pageSetup paperSize="9" orientation="landscape" r:id="rId1"/>
  <headerFooter alignWithMargins="0">
    <oddHeader>&amp;R&amp;"TH SarabunIT๙,ตัวหนา"&amp;18แบบ ผ.01</oddHeader>
    <oddFooter>&amp;R&amp;"TH SarabunIT๙,ธรรมดา"&amp;16หน้า|&amp;"TH SarabunIT๙,ตัวหนา" &amp;P+65&amp;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26"/>
  <dimension ref="A1:N21"/>
  <sheetViews>
    <sheetView view="pageLayout" zoomScaleSheetLayoutView="100" workbookViewId="0">
      <selection activeCell="G41" sqref="G41"/>
    </sheetView>
  </sheetViews>
  <sheetFormatPr defaultRowHeight="20.25"/>
  <cols>
    <col min="1" max="1" width="4.7109375" style="65" customWidth="1"/>
    <col min="2" max="2" width="23.7109375" style="25" customWidth="1"/>
    <col min="3" max="3" width="17.7109375" style="25" customWidth="1"/>
    <col min="4" max="4" width="14.7109375" style="25" customWidth="1"/>
    <col min="5" max="5" width="9.7109375" style="193" customWidth="1"/>
    <col min="6" max="6" width="10.28515625" style="193" customWidth="1"/>
    <col min="7" max="7" width="10.28515625" style="194" customWidth="1"/>
    <col min="8" max="8" width="9.7109375" style="194" customWidth="1"/>
    <col min="9" max="9" width="12.42578125" style="25" customWidth="1"/>
    <col min="10" max="10" width="15.7109375" style="25" customWidth="1"/>
    <col min="11" max="11" width="10.7109375" style="25" customWidth="1"/>
    <col min="12" max="14" width="9.140625" style="60"/>
  </cols>
  <sheetData>
    <row r="1" spans="1:14" s="17" customFormat="1" ht="30" customHeight="1">
      <c r="A1" s="110" t="s">
        <v>861</v>
      </c>
      <c r="B1" s="137"/>
      <c r="C1" s="137"/>
      <c r="D1" s="137"/>
      <c r="E1" s="206"/>
      <c r="F1" s="206"/>
      <c r="G1" s="206"/>
      <c r="H1" s="206"/>
      <c r="I1" s="137"/>
      <c r="J1" s="137"/>
      <c r="K1" s="137"/>
      <c r="L1" s="136"/>
      <c r="M1" s="136"/>
      <c r="N1" s="136"/>
    </row>
    <row r="2" spans="1:14" s="14" customFormat="1" ht="21" customHeight="1">
      <c r="A2" s="52" t="s">
        <v>200</v>
      </c>
      <c r="B2" s="52" t="s">
        <v>201</v>
      </c>
      <c r="C2" s="52" t="s">
        <v>202</v>
      </c>
      <c r="D2" s="52" t="s">
        <v>203</v>
      </c>
      <c r="E2" s="247" t="s">
        <v>866</v>
      </c>
      <c r="F2" s="248"/>
      <c r="G2" s="248"/>
      <c r="H2" s="249"/>
      <c r="I2" s="52" t="s">
        <v>234</v>
      </c>
      <c r="J2" s="52" t="s">
        <v>867</v>
      </c>
      <c r="K2" s="52" t="s">
        <v>869</v>
      </c>
      <c r="L2" s="64"/>
      <c r="M2" s="64"/>
      <c r="N2" s="64"/>
    </row>
    <row r="3" spans="1:14" s="14" customFormat="1" ht="21" customHeight="1">
      <c r="A3" s="54"/>
      <c r="B3" s="54"/>
      <c r="C3" s="54"/>
      <c r="D3" s="54" t="s">
        <v>871</v>
      </c>
      <c r="E3" s="52">
        <v>2561</v>
      </c>
      <c r="F3" s="52">
        <v>2562</v>
      </c>
      <c r="G3" s="52">
        <v>2563</v>
      </c>
      <c r="H3" s="52">
        <v>2564</v>
      </c>
      <c r="I3" s="54" t="s">
        <v>76</v>
      </c>
      <c r="J3" s="54" t="s">
        <v>868</v>
      </c>
      <c r="K3" s="54" t="s">
        <v>870</v>
      </c>
      <c r="L3" s="64"/>
      <c r="M3" s="64"/>
      <c r="N3" s="64"/>
    </row>
    <row r="4" spans="1:14" s="14" customFormat="1" ht="21" customHeight="1">
      <c r="A4" s="43"/>
      <c r="B4" s="43"/>
      <c r="C4" s="43"/>
      <c r="D4" s="43" t="s">
        <v>872</v>
      </c>
      <c r="E4" s="43" t="s">
        <v>865</v>
      </c>
      <c r="F4" s="43" t="s">
        <v>865</v>
      </c>
      <c r="G4" s="43" t="s">
        <v>865</v>
      </c>
      <c r="H4" s="43" t="s">
        <v>865</v>
      </c>
      <c r="I4" s="43"/>
      <c r="J4" s="43"/>
      <c r="K4" s="43" t="s">
        <v>873</v>
      </c>
      <c r="L4" s="64"/>
      <c r="M4" s="64"/>
      <c r="N4" s="64"/>
    </row>
    <row r="5" spans="1:14" s="13" customFormat="1" ht="84.95" customHeight="1">
      <c r="A5" s="55">
        <v>1</v>
      </c>
      <c r="B5" s="156" t="s">
        <v>179</v>
      </c>
      <c r="C5" s="156" t="s">
        <v>90</v>
      </c>
      <c r="D5" s="162" t="s">
        <v>567</v>
      </c>
      <c r="E5" s="163"/>
      <c r="F5" s="163">
        <v>200000</v>
      </c>
      <c r="G5" s="163"/>
      <c r="H5" s="163"/>
      <c r="I5" s="164" t="s">
        <v>162</v>
      </c>
      <c r="J5" s="162" t="s">
        <v>89</v>
      </c>
      <c r="K5" s="55" t="s">
        <v>933</v>
      </c>
      <c r="L5" s="64"/>
      <c r="M5" s="64"/>
      <c r="N5" s="64"/>
    </row>
    <row r="6" spans="1:14" s="13" customFormat="1" ht="84.95" customHeight="1">
      <c r="A6" s="55">
        <v>2</v>
      </c>
      <c r="B6" s="156" t="s">
        <v>101</v>
      </c>
      <c r="C6" s="156" t="s">
        <v>196</v>
      </c>
      <c r="D6" s="162" t="s">
        <v>568</v>
      </c>
      <c r="E6" s="163"/>
      <c r="F6" s="163"/>
      <c r="G6" s="163">
        <v>575000</v>
      </c>
      <c r="H6" s="163"/>
      <c r="I6" s="164" t="s">
        <v>162</v>
      </c>
      <c r="J6" s="162" t="s">
        <v>197</v>
      </c>
      <c r="K6" s="55" t="s">
        <v>933</v>
      </c>
      <c r="L6" s="64"/>
      <c r="M6" s="64"/>
      <c r="N6" s="64"/>
    </row>
    <row r="7" spans="1:14" s="13" customFormat="1" ht="84.95" customHeight="1">
      <c r="A7" s="55">
        <v>3</v>
      </c>
      <c r="B7" s="156" t="s">
        <v>706</v>
      </c>
      <c r="C7" s="156" t="s">
        <v>90</v>
      </c>
      <c r="D7" s="162" t="s">
        <v>567</v>
      </c>
      <c r="E7" s="163"/>
      <c r="F7" s="163"/>
      <c r="G7" s="163">
        <v>400000</v>
      </c>
      <c r="H7" s="163"/>
      <c r="I7" s="164" t="s">
        <v>162</v>
      </c>
      <c r="J7" s="162" t="s">
        <v>89</v>
      </c>
      <c r="K7" s="55" t="s">
        <v>933</v>
      </c>
      <c r="L7" s="64"/>
      <c r="M7" s="64"/>
      <c r="N7" s="64"/>
    </row>
    <row r="8" spans="1:14" ht="78.75" customHeight="1">
      <c r="A8" s="165"/>
      <c r="B8" s="160"/>
      <c r="C8" s="160"/>
      <c r="D8" s="166"/>
      <c r="E8" s="234"/>
      <c r="F8" s="234">
        <f>SUM(F5:F7)</f>
        <v>200000</v>
      </c>
      <c r="G8" s="234">
        <f>SUM(G5:G7)</f>
        <v>975000</v>
      </c>
      <c r="H8" s="234"/>
      <c r="I8" s="167"/>
      <c r="J8" s="168"/>
      <c r="K8" s="165"/>
    </row>
    <row r="9" spans="1:14" ht="37.5" customHeight="1"/>
    <row r="10" spans="1:14" ht="37.5" customHeight="1"/>
    <row r="11" spans="1:14" ht="37.5" customHeight="1"/>
    <row r="12" spans="1:14" ht="37.5" customHeight="1"/>
    <row r="13" spans="1:14" ht="37.5" customHeight="1"/>
    <row r="14" spans="1:14" ht="37.5" customHeight="1"/>
    <row r="15" spans="1:14" ht="37.5" customHeight="1"/>
    <row r="16" spans="1:14" ht="37.5" customHeight="1"/>
    <row r="17" ht="37.5" customHeight="1"/>
    <row r="18" ht="37.5" customHeight="1"/>
    <row r="19" ht="37.5" customHeight="1"/>
    <row r="20" ht="37.5" customHeight="1"/>
    <row r="21" ht="37.5" customHeight="1"/>
  </sheetData>
  <mergeCells count="1">
    <mergeCell ref="E2:H2"/>
  </mergeCells>
  <phoneticPr fontId="4" type="noConversion"/>
  <pageMargins left="0.39370078740157483" right="0.39370078740157483" top="0.86614173228346458" bottom="0.70866141732283472" header="0.51181102362204722" footer="0.43307086614173229"/>
  <pageSetup paperSize="9" orientation="landscape" r:id="rId1"/>
  <headerFooter alignWithMargins="0">
    <oddHeader>&amp;R&amp;"TH SarabunIT๙,ตัวหนา"&amp;18แบบ ผ.01</oddHeader>
    <oddFooter>&amp;R&amp;"TH SarabunIT๙,ธรรมดา"&amp;16หน้า|&amp;"TH SarabunIT๙,ตัวหนา" &amp;P+65&amp;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27"/>
  <dimension ref="A1:N8"/>
  <sheetViews>
    <sheetView view="pageLayout" topLeftCell="A4" zoomScaleSheetLayoutView="100" workbookViewId="0">
      <selection activeCell="G41" sqref="G41"/>
    </sheetView>
  </sheetViews>
  <sheetFormatPr defaultRowHeight="20.25"/>
  <cols>
    <col min="1" max="1" width="4.7109375" style="154" customWidth="1"/>
    <col min="2" max="2" width="23.7109375" style="47" customWidth="1"/>
    <col min="3" max="3" width="17.7109375" style="47" customWidth="1"/>
    <col min="4" max="4" width="14.7109375" style="47" customWidth="1"/>
    <col min="5" max="6" width="9.7109375" style="189" customWidth="1"/>
    <col min="7" max="8" width="9.7109375" style="190" customWidth="1"/>
    <col min="9" max="10" width="15.7109375" style="47" customWidth="1"/>
    <col min="11" max="11" width="10.7109375" style="47" customWidth="1"/>
    <col min="12" max="12" width="10.28515625" style="47" customWidth="1"/>
    <col min="13" max="13" width="6.28515625" style="25" customWidth="1"/>
    <col min="14" max="14" width="9.140625" style="60"/>
  </cols>
  <sheetData>
    <row r="1" spans="1:14" s="17" customFormat="1" ht="30" customHeight="1">
      <c r="A1" s="51" t="s">
        <v>862</v>
      </c>
      <c r="B1" s="46"/>
      <c r="C1" s="46"/>
      <c r="D1" s="46"/>
      <c r="E1" s="185"/>
      <c r="F1" s="185"/>
      <c r="G1" s="185"/>
      <c r="H1" s="185"/>
      <c r="I1" s="46"/>
      <c r="J1" s="46"/>
      <c r="K1" s="46"/>
      <c r="L1" s="46"/>
      <c r="M1" s="136"/>
      <c r="N1" s="136"/>
    </row>
    <row r="2" spans="1:14" s="13" customFormat="1" ht="21" customHeight="1">
      <c r="A2" s="52" t="s">
        <v>200</v>
      </c>
      <c r="B2" s="52" t="s">
        <v>201</v>
      </c>
      <c r="C2" s="52" t="s">
        <v>202</v>
      </c>
      <c r="D2" s="52" t="s">
        <v>203</v>
      </c>
      <c r="E2" s="247" t="s">
        <v>866</v>
      </c>
      <c r="F2" s="248"/>
      <c r="G2" s="248"/>
      <c r="H2" s="249"/>
      <c r="I2" s="52" t="s">
        <v>234</v>
      </c>
      <c r="J2" s="52" t="s">
        <v>867</v>
      </c>
      <c r="K2" s="52" t="s">
        <v>869</v>
      </c>
      <c r="L2" s="214"/>
      <c r="M2" s="64"/>
      <c r="N2" s="64"/>
    </row>
    <row r="3" spans="1:14" s="13" customFormat="1" ht="21" customHeight="1">
      <c r="A3" s="54"/>
      <c r="B3" s="54"/>
      <c r="C3" s="54"/>
      <c r="D3" s="54" t="s">
        <v>871</v>
      </c>
      <c r="E3" s="52">
        <v>2561</v>
      </c>
      <c r="F3" s="52">
        <v>2562</v>
      </c>
      <c r="G3" s="52">
        <v>2563</v>
      </c>
      <c r="H3" s="52">
        <v>2564</v>
      </c>
      <c r="I3" s="54" t="s">
        <v>76</v>
      </c>
      <c r="J3" s="54" t="s">
        <v>868</v>
      </c>
      <c r="K3" s="54" t="s">
        <v>870</v>
      </c>
      <c r="L3" s="214"/>
      <c r="M3" s="64"/>
      <c r="N3" s="64"/>
    </row>
    <row r="4" spans="1:14" s="13" customFormat="1" ht="21" customHeight="1">
      <c r="A4" s="43"/>
      <c r="B4" s="43"/>
      <c r="C4" s="43"/>
      <c r="D4" s="43" t="s">
        <v>872</v>
      </c>
      <c r="E4" s="43" t="s">
        <v>865</v>
      </c>
      <c r="F4" s="43" t="s">
        <v>865</v>
      </c>
      <c r="G4" s="43" t="s">
        <v>865</v>
      </c>
      <c r="H4" s="43" t="s">
        <v>865</v>
      </c>
      <c r="I4" s="43"/>
      <c r="J4" s="43"/>
      <c r="K4" s="43" t="s">
        <v>873</v>
      </c>
      <c r="L4" s="214"/>
      <c r="M4" s="64"/>
      <c r="N4" s="64"/>
    </row>
    <row r="5" spans="1:14" s="13" customFormat="1" ht="84.95" customHeight="1">
      <c r="A5" s="31">
        <v>1</v>
      </c>
      <c r="B5" s="156" t="s">
        <v>255</v>
      </c>
      <c r="C5" s="156" t="s">
        <v>256</v>
      </c>
      <c r="D5" s="156" t="s">
        <v>257</v>
      </c>
      <c r="E5" s="205">
        <v>20000</v>
      </c>
      <c r="F5" s="205">
        <v>20000</v>
      </c>
      <c r="G5" s="205">
        <v>20000</v>
      </c>
      <c r="H5" s="205">
        <v>20000</v>
      </c>
      <c r="I5" s="157" t="s">
        <v>414</v>
      </c>
      <c r="J5" s="156" t="s">
        <v>258</v>
      </c>
      <c r="K5" s="31" t="s">
        <v>236</v>
      </c>
      <c r="L5" s="158"/>
      <c r="M5" s="146"/>
      <c r="N5" s="64"/>
    </row>
    <row r="6" spans="1:14" ht="60" customHeight="1">
      <c r="A6" s="159"/>
      <c r="B6" s="160"/>
      <c r="C6" s="160"/>
      <c r="D6" s="160"/>
      <c r="E6" s="263"/>
      <c r="F6" s="263"/>
      <c r="G6" s="263"/>
      <c r="H6" s="263"/>
      <c r="I6" s="161"/>
      <c r="J6" s="160"/>
      <c r="K6" s="159"/>
      <c r="L6" s="159"/>
      <c r="M6" s="151"/>
    </row>
    <row r="8" spans="1:14">
      <c r="D8" s="53"/>
    </row>
  </sheetData>
  <mergeCells count="1">
    <mergeCell ref="E2:H2"/>
  </mergeCells>
  <phoneticPr fontId="4" type="noConversion"/>
  <pageMargins left="0.39370078740157483" right="0.39370078740157483" top="0.86614173228346458" bottom="0.70866141732283472" header="0.51181102362204722" footer="0.43307086614173229"/>
  <pageSetup paperSize="9" orientation="landscape" r:id="rId1"/>
  <headerFooter alignWithMargins="0">
    <oddHeader>&amp;R&amp;"TH SarabunIT๙,ตัวหนา"&amp;18แบบ ผ.01</oddHeader>
    <oddFooter>&amp;R&amp;"TH SarabunIT๙,ธรรมดา"&amp;16หน้า|&amp;"TH SarabunIT๙,ตัวหนา" &amp;P+65&amp;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N8"/>
  <sheetViews>
    <sheetView view="pageLayout" topLeftCell="A4" zoomScaleSheetLayoutView="100" workbookViewId="0">
      <selection activeCell="G41" sqref="G41"/>
    </sheetView>
  </sheetViews>
  <sheetFormatPr defaultRowHeight="20.25"/>
  <cols>
    <col min="1" max="1" width="4.7109375" style="154" customWidth="1"/>
    <col min="2" max="2" width="23.7109375" style="47" customWidth="1"/>
    <col min="3" max="3" width="17.7109375" style="47" customWidth="1"/>
    <col min="4" max="4" width="14.7109375" style="47" customWidth="1"/>
    <col min="5" max="6" width="9.7109375" style="189" customWidth="1"/>
    <col min="7" max="8" width="9.7109375" style="190" customWidth="1"/>
    <col min="9" max="10" width="15.7109375" style="47" customWidth="1"/>
    <col min="11" max="11" width="10.7109375" style="47" customWidth="1"/>
    <col min="12" max="12" width="10.28515625" style="47" customWidth="1"/>
    <col min="13" max="13" width="6.28515625" style="25" customWidth="1"/>
    <col min="14" max="14" width="9.140625" style="60"/>
  </cols>
  <sheetData>
    <row r="1" spans="1:14" s="17" customFormat="1" ht="30" customHeight="1">
      <c r="A1" s="251" t="s">
        <v>863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153"/>
      <c r="M1" s="136"/>
      <c r="N1" s="136"/>
    </row>
    <row r="2" spans="1:14" s="13" customFormat="1" ht="21" customHeight="1">
      <c r="A2" s="52" t="s">
        <v>200</v>
      </c>
      <c r="B2" s="52" t="s">
        <v>201</v>
      </c>
      <c r="C2" s="52" t="s">
        <v>202</v>
      </c>
      <c r="D2" s="52" t="s">
        <v>203</v>
      </c>
      <c r="E2" s="247" t="s">
        <v>866</v>
      </c>
      <c r="F2" s="248"/>
      <c r="G2" s="248"/>
      <c r="H2" s="249"/>
      <c r="I2" s="52" t="s">
        <v>234</v>
      </c>
      <c r="J2" s="52" t="s">
        <v>867</v>
      </c>
      <c r="K2" s="52" t="s">
        <v>869</v>
      </c>
      <c r="L2" s="214"/>
      <c r="M2" s="64"/>
      <c r="N2" s="64"/>
    </row>
    <row r="3" spans="1:14" s="13" customFormat="1" ht="21" customHeight="1">
      <c r="A3" s="54"/>
      <c r="B3" s="54"/>
      <c r="C3" s="54"/>
      <c r="D3" s="54" t="s">
        <v>871</v>
      </c>
      <c r="E3" s="52">
        <v>2561</v>
      </c>
      <c r="F3" s="52">
        <v>2562</v>
      </c>
      <c r="G3" s="52">
        <v>2563</v>
      </c>
      <c r="H3" s="52">
        <v>2564</v>
      </c>
      <c r="I3" s="54" t="s">
        <v>76</v>
      </c>
      <c r="J3" s="54" t="s">
        <v>868</v>
      </c>
      <c r="K3" s="54" t="s">
        <v>870</v>
      </c>
      <c r="L3" s="214"/>
      <c r="M3" s="64"/>
      <c r="N3" s="64"/>
    </row>
    <row r="4" spans="1:14" s="13" customFormat="1" ht="21" customHeight="1">
      <c r="A4" s="43"/>
      <c r="B4" s="43"/>
      <c r="C4" s="43"/>
      <c r="D4" s="43" t="s">
        <v>872</v>
      </c>
      <c r="E4" s="43" t="s">
        <v>865</v>
      </c>
      <c r="F4" s="43" t="s">
        <v>865</v>
      </c>
      <c r="G4" s="43" t="s">
        <v>865</v>
      </c>
      <c r="H4" s="43" t="s">
        <v>865</v>
      </c>
      <c r="I4" s="43"/>
      <c r="J4" s="43"/>
      <c r="K4" s="43" t="s">
        <v>873</v>
      </c>
      <c r="L4" s="214"/>
      <c r="M4" s="64"/>
      <c r="N4" s="64"/>
    </row>
    <row r="5" spans="1:14" s="13" customFormat="1" ht="84.95" customHeight="1">
      <c r="A5" s="31">
        <v>1</v>
      </c>
      <c r="B5" s="56" t="s">
        <v>644</v>
      </c>
      <c r="C5" s="33" t="s">
        <v>182</v>
      </c>
      <c r="D5" s="33" t="s">
        <v>194</v>
      </c>
      <c r="E5" s="121"/>
      <c r="F5" s="121"/>
      <c r="G5" s="121">
        <v>100000</v>
      </c>
      <c r="H5" s="121"/>
      <c r="I5" s="122" t="s">
        <v>417</v>
      </c>
      <c r="J5" s="36" t="s">
        <v>262</v>
      </c>
      <c r="K5" s="36" t="s">
        <v>933</v>
      </c>
      <c r="L5" s="149"/>
      <c r="M5" s="64"/>
      <c r="N5" s="64"/>
    </row>
    <row r="6" spans="1:14" s="13" customFormat="1" ht="84.95" customHeight="1">
      <c r="A6" s="31">
        <v>2</v>
      </c>
      <c r="B6" s="33" t="s">
        <v>132</v>
      </c>
      <c r="C6" s="33" t="s">
        <v>260</v>
      </c>
      <c r="D6" s="33" t="s">
        <v>261</v>
      </c>
      <c r="E6" s="121">
        <v>50000</v>
      </c>
      <c r="F6" s="121">
        <v>50000</v>
      </c>
      <c r="G6" s="121">
        <v>50000</v>
      </c>
      <c r="H6" s="121">
        <v>50000</v>
      </c>
      <c r="I6" s="33" t="s">
        <v>415</v>
      </c>
      <c r="J6" s="36" t="s">
        <v>262</v>
      </c>
      <c r="K6" s="36" t="s">
        <v>933</v>
      </c>
      <c r="L6" s="149"/>
      <c r="M6" s="146"/>
      <c r="N6" s="64"/>
    </row>
    <row r="7" spans="1:14" s="13" customFormat="1" ht="84.95" customHeight="1">
      <c r="A7" s="31">
        <v>3</v>
      </c>
      <c r="B7" s="33" t="s">
        <v>263</v>
      </c>
      <c r="C7" s="33" t="s">
        <v>264</v>
      </c>
      <c r="D7" s="33" t="s">
        <v>261</v>
      </c>
      <c r="E7" s="121">
        <v>50000</v>
      </c>
      <c r="F7" s="121">
        <v>50000</v>
      </c>
      <c r="G7" s="121">
        <v>50000</v>
      </c>
      <c r="H7" s="121">
        <v>50000</v>
      </c>
      <c r="I7" s="33" t="s">
        <v>416</v>
      </c>
      <c r="J7" s="36" t="s">
        <v>265</v>
      </c>
      <c r="K7" s="36" t="s">
        <v>933</v>
      </c>
      <c r="L7" s="149"/>
      <c r="M7" s="64"/>
      <c r="N7" s="64"/>
    </row>
    <row r="8" spans="1:14" ht="84.95" customHeight="1">
      <c r="D8" s="53"/>
      <c r="E8" s="231">
        <f>SUM(E5:E7)</f>
        <v>100000</v>
      </c>
      <c r="F8" s="231">
        <f>SUM(F5:F7)</f>
        <v>100000</v>
      </c>
      <c r="G8" s="235">
        <f>SUM(G5:G7)</f>
        <v>200000</v>
      </c>
      <c r="H8" s="235">
        <f>SUM(H5:H7)</f>
        <v>100000</v>
      </c>
      <c r="L8" s="155"/>
    </row>
  </sheetData>
  <mergeCells count="2">
    <mergeCell ref="A1:K1"/>
    <mergeCell ref="E2:H2"/>
  </mergeCells>
  <pageMargins left="0.39370078740157483" right="0.39370078740157483" top="0.86614173228346458" bottom="0.70866141732283472" header="0.51181102362204722" footer="0.43307086614173229"/>
  <pageSetup paperSize="9" orientation="landscape" r:id="rId1"/>
  <headerFooter alignWithMargins="0">
    <oddHeader>&amp;R&amp;"TH SarabunIT๙,ตัวหนา"&amp;18แบบ ผ.01</oddHeader>
    <oddFooter>&amp;R&amp;"TH SarabunIT๙,ธรรมดา"&amp;16หน้า|&amp;"TH SarabunIT๙,ตัวหนา" &amp;P+65&amp;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30"/>
  <dimension ref="A1:O35"/>
  <sheetViews>
    <sheetView view="pageLayout" topLeftCell="A7" zoomScale="96" zoomScaleSheetLayoutView="87" zoomScalePageLayoutView="96" workbookViewId="0">
      <selection activeCell="G41" sqref="G41"/>
    </sheetView>
  </sheetViews>
  <sheetFormatPr defaultRowHeight="20.25"/>
  <cols>
    <col min="1" max="1" width="4.7109375" style="65" customWidth="1"/>
    <col min="2" max="2" width="20.85546875" style="25" customWidth="1"/>
    <col min="3" max="3" width="16" style="25" customWidth="1"/>
    <col min="4" max="4" width="12.85546875" style="25" customWidth="1"/>
    <col min="5" max="6" width="10.7109375" style="193" customWidth="1"/>
    <col min="7" max="7" width="11.140625" style="194" customWidth="1"/>
    <col min="8" max="8" width="11.42578125" style="194" customWidth="1"/>
    <col min="9" max="10" width="15.7109375" style="25" customWidth="1"/>
    <col min="11" max="12" width="11.140625" style="25" customWidth="1"/>
    <col min="13" max="13" width="5.5703125" style="60" customWidth="1"/>
    <col min="14" max="14" width="9.140625" style="60"/>
  </cols>
  <sheetData>
    <row r="1" spans="1:15" s="10" customFormat="1" ht="23.1" customHeight="1">
      <c r="A1" s="45" t="s">
        <v>831</v>
      </c>
      <c r="B1" s="45"/>
      <c r="C1" s="46"/>
      <c r="D1" s="46"/>
      <c r="E1" s="185"/>
      <c r="F1" s="185"/>
      <c r="G1" s="185"/>
      <c r="H1" s="185"/>
      <c r="I1" s="46"/>
      <c r="J1" s="46"/>
      <c r="K1" s="46"/>
      <c r="L1" s="47"/>
      <c r="M1" s="47"/>
      <c r="N1" s="47"/>
    </row>
    <row r="2" spans="1:15" s="10" customFormat="1" ht="23.1" customHeight="1">
      <c r="A2" s="48" t="s">
        <v>832</v>
      </c>
      <c r="B2" s="45"/>
      <c r="C2" s="46"/>
      <c r="D2" s="46"/>
      <c r="E2" s="185"/>
      <c r="F2" s="185"/>
      <c r="G2" s="185"/>
      <c r="H2" s="185"/>
      <c r="I2" s="46"/>
      <c r="J2" s="46"/>
      <c r="K2" s="46"/>
      <c r="L2" s="47"/>
      <c r="M2" s="47"/>
      <c r="N2" s="47"/>
    </row>
    <row r="3" spans="1:15" s="1" customFormat="1" ht="23.1" customHeight="1">
      <c r="A3" s="147" t="s">
        <v>259</v>
      </c>
      <c r="B3" s="147"/>
      <c r="C3" s="147"/>
      <c r="D3" s="147"/>
      <c r="E3" s="204"/>
      <c r="F3" s="204"/>
      <c r="G3" s="204"/>
      <c r="H3" s="204"/>
      <c r="I3" s="147"/>
      <c r="J3" s="147"/>
      <c r="K3" s="147"/>
      <c r="L3" s="136"/>
      <c r="M3" s="138"/>
      <c r="N3" s="138"/>
      <c r="O3" s="2"/>
    </row>
    <row r="4" spans="1:15" s="1" customFormat="1" ht="23.1" customHeight="1">
      <c r="A4" s="51" t="s">
        <v>833</v>
      </c>
      <c r="B4" s="147"/>
      <c r="C4" s="147"/>
      <c r="D4" s="147"/>
      <c r="E4" s="204"/>
      <c r="F4" s="204"/>
      <c r="G4" s="204"/>
      <c r="H4" s="204"/>
      <c r="I4" s="147"/>
      <c r="J4" s="147"/>
      <c r="K4" s="147"/>
      <c r="L4" s="136"/>
      <c r="M4" s="138"/>
      <c r="N4" s="138"/>
      <c r="O4" s="2"/>
    </row>
    <row r="5" spans="1:15" s="3" customFormat="1" ht="21" customHeight="1">
      <c r="A5" s="52" t="s">
        <v>200</v>
      </c>
      <c r="B5" s="52" t="s">
        <v>201</v>
      </c>
      <c r="C5" s="52" t="s">
        <v>202</v>
      </c>
      <c r="D5" s="52" t="s">
        <v>203</v>
      </c>
      <c r="E5" s="247" t="s">
        <v>866</v>
      </c>
      <c r="F5" s="248"/>
      <c r="G5" s="248"/>
      <c r="H5" s="249"/>
      <c r="I5" s="52" t="s">
        <v>234</v>
      </c>
      <c r="J5" s="52" t="s">
        <v>867</v>
      </c>
      <c r="K5" s="52" t="s">
        <v>869</v>
      </c>
      <c r="L5" s="148"/>
      <c r="M5" s="60"/>
      <c r="N5" s="60"/>
    </row>
    <row r="6" spans="1:15" s="3" customFormat="1" ht="21" customHeight="1">
      <c r="A6" s="54"/>
      <c r="B6" s="54"/>
      <c r="C6" s="54"/>
      <c r="D6" s="54" t="s">
        <v>871</v>
      </c>
      <c r="E6" s="52">
        <v>2561</v>
      </c>
      <c r="F6" s="52">
        <v>2562</v>
      </c>
      <c r="G6" s="52">
        <v>2563</v>
      </c>
      <c r="H6" s="52">
        <v>2564</v>
      </c>
      <c r="I6" s="54" t="s">
        <v>76</v>
      </c>
      <c r="J6" s="54" t="s">
        <v>868</v>
      </c>
      <c r="K6" s="54" t="s">
        <v>870</v>
      </c>
      <c r="L6" s="148"/>
      <c r="M6" s="60"/>
      <c r="N6" s="60"/>
    </row>
    <row r="7" spans="1:15" s="3" customFormat="1" ht="21" customHeight="1">
      <c r="A7" s="43"/>
      <c r="B7" s="43"/>
      <c r="C7" s="43"/>
      <c r="D7" s="43" t="s">
        <v>872</v>
      </c>
      <c r="E7" s="43" t="s">
        <v>865</v>
      </c>
      <c r="F7" s="43" t="s">
        <v>865</v>
      </c>
      <c r="G7" s="43" t="s">
        <v>865</v>
      </c>
      <c r="H7" s="43" t="s">
        <v>865</v>
      </c>
      <c r="I7" s="43"/>
      <c r="J7" s="43"/>
      <c r="K7" s="43" t="s">
        <v>873</v>
      </c>
      <c r="L7" s="148"/>
      <c r="M7" s="60"/>
      <c r="N7" s="60"/>
    </row>
    <row r="8" spans="1:15" s="13" customFormat="1" ht="79.5" customHeight="1">
      <c r="A8" s="31">
        <v>1</v>
      </c>
      <c r="B8" s="56" t="s">
        <v>884</v>
      </c>
      <c r="C8" s="33" t="s">
        <v>645</v>
      </c>
      <c r="D8" s="33" t="s">
        <v>167</v>
      </c>
      <c r="E8" s="188">
        <v>100000</v>
      </c>
      <c r="F8" s="188">
        <v>100000</v>
      </c>
      <c r="G8" s="188">
        <v>100000</v>
      </c>
      <c r="H8" s="188">
        <v>100000</v>
      </c>
      <c r="I8" s="33" t="s">
        <v>646</v>
      </c>
      <c r="J8" s="32" t="s">
        <v>647</v>
      </c>
      <c r="K8" s="36" t="s">
        <v>236</v>
      </c>
      <c r="L8" s="149"/>
      <c r="M8" s="64"/>
      <c r="N8" s="64"/>
    </row>
    <row r="9" spans="1:15" s="13" customFormat="1" ht="60" customHeight="1">
      <c r="A9" s="31">
        <v>2</v>
      </c>
      <c r="B9" s="33" t="s">
        <v>799</v>
      </c>
      <c r="C9" s="33" t="s">
        <v>279</v>
      </c>
      <c r="D9" s="33" t="s">
        <v>167</v>
      </c>
      <c r="E9" s="188">
        <v>50000</v>
      </c>
      <c r="F9" s="188">
        <v>50000</v>
      </c>
      <c r="G9" s="188">
        <v>50000</v>
      </c>
      <c r="H9" s="188">
        <v>50000</v>
      </c>
      <c r="I9" s="33" t="s">
        <v>420</v>
      </c>
      <c r="J9" s="32" t="s">
        <v>280</v>
      </c>
      <c r="K9" s="36" t="s">
        <v>236</v>
      </c>
      <c r="L9" s="149"/>
      <c r="M9" s="64"/>
      <c r="N9" s="64"/>
    </row>
    <row r="10" spans="1:15" s="13" customFormat="1" ht="62.25" customHeight="1">
      <c r="A10" s="31">
        <v>3</v>
      </c>
      <c r="B10" s="33" t="s">
        <v>499</v>
      </c>
      <c r="C10" s="33" t="s">
        <v>506</v>
      </c>
      <c r="D10" s="33" t="s">
        <v>167</v>
      </c>
      <c r="E10" s="188">
        <v>20000</v>
      </c>
      <c r="F10" s="188">
        <v>20000</v>
      </c>
      <c r="G10" s="188">
        <v>20000</v>
      </c>
      <c r="H10" s="188">
        <v>20000</v>
      </c>
      <c r="I10" s="33" t="s">
        <v>213</v>
      </c>
      <c r="J10" s="32" t="s">
        <v>507</v>
      </c>
      <c r="K10" s="36" t="s">
        <v>236</v>
      </c>
      <c r="L10" s="149"/>
      <c r="M10" s="64"/>
      <c r="N10" s="64"/>
    </row>
    <row r="11" spans="1:15" s="13" customFormat="1" ht="66.75" customHeight="1">
      <c r="A11" s="31">
        <v>4</v>
      </c>
      <c r="B11" s="33" t="s">
        <v>447</v>
      </c>
      <c r="C11" s="33" t="s">
        <v>448</v>
      </c>
      <c r="D11" s="33" t="s">
        <v>167</v>
      </c>
      <c r="E11" s="188">
        <v>20000</v>
      </c>
      <c r="F11" s="188">
        <v>20000</v>
      </c>
      <c r="G11" s="188">
        <v>20000</v>
      </c>
      <c r="H11" s="188">
        <v>20000</v>
      </c>
      <c r="I11" s="33" t="s">
        <v>215</v>
      </c>
      <c r="J11" s="32" t="s">
        <v>449</v>
      </c>
      <c r="K11" s="36" t="s">
        <v>236</v>
      </c>
      <c r="L11" s="149"/>
      <c r="M11" s="64"/>
      <c r="N11" s="64"/>
    </row>
    <row r="12" spans="1:15" s="13" customFormat="1" ht="64.5" customHeight="1">
      <c r="A12" s="31">
        <v>5</v>
      </c>
      <c r="B12" s="33" t="s">
        <v>500</v>
      </c>
      <c r="C12" s="33" t="s">
        <v>508</v>
      </c>
      <c r="D12" s="33" t="s">
        <v>167</v>
      </c>
      <c r="E12" s="188">
        <v>100000</v>
      </c>
      <c r="F12" s="188">
        <v>100000</v>
      </c>
      <c r="G12" s="188">
        <v>100000</v>
      </c>
      <c r="H12" s="188">
        <v>100000</v>
      </c>
      <c r="I12" s="33" t="s">
        <v>214</v>
      </c>
      <c r="J12" s="32" t="s">
        <v>509</v>
      </c>
      <c r="K12" s="36" t="s">
        <v>236</v>
      </c>
      <c r="L12" s="149"/>
      <c r="M12" s="64"/>
      <c r="N12" s="64"/>
    </row>
    <row r="13" spans="1:15" s="13" customFormat="1" ht="84.95" customHeight="1">
      <c r="A13" s="31">
        <v>6</v>
      </c>
      <c r="B13" s="33" t="s">
        <v>758</v>
      </c>
      <c r="C13" s="33" t="s">
        <v>281</v>
      </c>
      <c r="D13" s="33" t="s">
        <v>167</v>
      </c>
      <c r="E13" s="188">
        <v>100000</v>
      </c>
      <c r="F13" s="188">
        <v>100000</v>
      </c>
      <c r="G13" s="188">
        <v>100000</v>
      </c>
      <c r="H13" s="188">
        <v>100000</v>
      </c>
      <c r="I13" s="33" t="s">
        <v>420</v>
      </c>
      <c r="J13" s="32" t="s">
        <v>501</v>
      </c>
      <c r="K13" s="36" t="s">
        <v>236</v>
      </c>
      <c r="L13" s="149"/>
      <c r="M13" s="64"/>
      <c r="N13" s="64"/>
    </row>
    <row r="14" spans="1:15" s="13" customFormat="1" ht="84.95" customHeight="1">
      <c r="A14" s="31">
        <v>7</v>
      </c>
      <c r="B14" s="33" t="s">
        <v>732</v>
      </c>
      <c r="C14" s="33" t="s">
        <v>733</v>
      </c>
      <c r="D14" s="33" t="s">
        <v>167</v>
      </c>
      <c r="E14" s="188">
        <v>20000</v>
      </c>
      <c r="F14" s="188">
        <v>20000</v>
      </c>
      <c r="G14" s="188">
        <v>20000</v>
      </c>
      <c r="H14" s="188">
        <v>20000</v>
      </c>
      <c r="I14" s="33" t="s">
        <v>420</v>
      </c>
      <c r="J14" s="32" t="s">
        <v>734</v>
      </c>
      <c r="K14" s="36" t="s">
        <v>236</v>
      </c>
      <c r="L14" s="149"/>
      <c r="M14" s="64"/>
      <c r="N14" s="64"/>
    </row>
    <row r="15" spans="1:15" s="13" customFormat="1" ht="63" customHeight="1">
      <c r="A15" s="31">
        <v>8</v>
      </c>
      <c r="B15" s="33" t="s">
        <v>168</v>
      </c>
      <c r="C15" s="33" t="s">
        <v>283</v>
      </c>
      <c r="D15" s="33" t="s">
        <v>167</v>
      </c>
      <c r="E15" s="188">
        <v>100000</v>
      </c>
      <c r="F15" s="188">
        <v>100000</v>
      </c>
      <c r="G15" s="188">
        <v>100000</v>
      </c>
      <c r="H15" s="188">
        <v>100000</v>
      </c>
      <c r="I15" s="33" t="s">
        <v>421</v>
      </c>
      <c r="J15" s="32" t="s">
        <v>284</v>
      </c>
      <c r="K15" s="36" t="s">
        <v>236</v>
      </c>
      <c r="L15" s="149"/>
      <c r="M15" s="64"/>
      <c r="N15" s="64"/>
    </row>
    <row r="16" spans="1:15" s="13" customFormat="1" ht="65.25" customHeight="1">
      <c r="A16" s="31">
        <v>9</v>
      </c>
      <c r="B16" s="33" t="s">
        <v>498</v>
      </c>
      <c r="C16" s="33" t="s">
        <v>504</v>
      </c>
      <c r="D16" s="33" t="s">
        <v>167</v>
      </c>
      <c r="E16" s="188">
        <v>20000</v>
      </c>
      <c r="F16" s="188">
        <v>20000</v>
      </c>
      <c r="G16" s="188">
        <v>20000</v>
      </c>
      <c r="H16" s="188">
        <v>20000</v>
      </c>
      <c r="I16" s="33" t="s">
        <v>420</v>
      </c>
      <c r="J16" s="32" t="s">
        <v>505</v>
      </c>
      <c r="K16" s="36" t="s">
        <v>236</v>
      </c>
      <c r="L16" s="149"/>
      <c r="M16" s="64"/>
      <c r="N16" s="64"/>
    </row>
    <row r="17" spans="1:14" s="13" customFormat="1" ht="84.95" customHeight="1">
      <c r="A17" s="31">
        <v>10</v>
      </c>
      <c r="B17" s="33" t="s">
        <v>174</v>
      </c>
      <c r="C17" s="33" t="s">
        <v>502</v>
      </c>
      <c r="D17" s="33" t="s">
        <v>167</v>
      </c>
      <c r="E17" s="188">
        <v>20000</v>
      </c>
      <c r="F17" s="188">
        <v>20000</v>
      </c>
      <c r="G17" s="188">
        <v>20000</v>
      </c>
      <c r="H17" s="188">
        <v>20000</v>
      </c>
      <c r="I17" s="33" t="s">
        <v>420</v>
      </c>
      <c r="J17" s="32" t="s">
        <v>503</v>
      </c>
      <c r="K17" s="36" t="s">
        <v>236</v>
      </c>
      <c r="L17" s="149"/>
      <c r="M17" s="64"/>
      <c r="N17" s="64"/>
    </row>
    <row r="18" spans="1:14" s="13" customFormat="1" ht="84.95" customHeight="1">
      <c r="A18" s="31">
        <v>11</v>
      </c>
      <c r="B18" s="33" t="s">
        <v>510</v>
      </c>
      <c r="C18" s="33" t="s">
        <v>511</v>
      </c>
      <c r="D18" s="33" t="s">
        <v>167</v>
      </c>
      <c r="E18" s="188">
        <v>20000</v>
      </c>
      <c r="F18" s="188">
        <v>20000</v>
      </c>
      <c r="G18" s="188">
        <v>20000</v>
      </c>
      <c r="H18" s="188">
        <v>20000</v>
      </c>
      <c r="I18" s="33" t="s">
        <v>420</v>
      </c>
      <c r="J18" s="32" t="s">
        <v>512</v>
      </c>
      <c r="K18" s="36" t="s">
        <v>236</v>
      </c>
      <c r="L18" s="149"/>
      <c r="M18" s="64"/>
      <c r="N18" s="64"/>
    </row>
    <row r="19" spans="1:14" s="13" customFormat="1" ht="84.95" customHeight="1">
      <c r="A19" s="31">
        <v>12</v>
      </c>
      <c r="B19" s="33" t="s">
        <v>711</v>
      </c>
      <c r="C19" s="33" t="s">
        <v>712</v>
      </c>
      <c r="D19" s="33" t="s">
        <v>715</v>
      </c>
      <c r="E19" s="188">
        <v>15000</v>
      </c>
      <c r="F19" s="188">
        <v>15000</v>
      </c>
      <c r="G19" s="188">
        <v>15000</v>
      </c>
      <c r="H19" s="188">
        <v>15000</v>
      </c>
      <c r="I19" s="33" t="s">
        <v>713</v>
      </c>
      <c r="J19" s="32" t="s">
        <v>714</v>
      </c>
      <c r="K19" s="36" t="s">
        <v>236</v>
      </c>
      <c r="L19" s="149"/>
      <c r="M19" s="64"/>
      <c r="N19" s="64"/>
    </row>
    <row r="20" spans="1:14" s="13" customFormat="1" ht="84.95" customHeight="1">
      <c r="A20" s="31">
        <v>13</v>
      </c>
      <c r="B20" s="33" t="s">
        <v>173</v>
      </c>
      <c r="C20" s="33" t="s">
        <v>473</v>
      </c>
      <c r="D20" s="33" t="s">
        <v>167</v>
      </c>
      <c r="E20" s="188">
        <v>100000</v>
      </c>
      <c r="F20" s="188">
        <v>100000</v>
      </c>
      <c r="G20" s="188">
        <v>100000</v>
      </c>
      <c r="H20" s="188">
        <v>100000</v>
      </c>
      <c r="I20" s="33" t="s">
        <v>420</v>
      </c>
      <c r="J20" s="32" t="s">
        <v>285</v>
      </c>
      <c r="K20" s="36" t="s">
        <v>236</v>
      </c>
      <c r="L20" s="149"/>
      <c r="M20" s="64"/>
      <c r="N20" s="64"/>
    </row>
    <row r="21" spans="1:14" s="13" customFormat="1" ht="81" customHeight="1">
      <c r="A21" s="31">
        <v>14</v>
      </c>
      <c r="B21" s="56" t="s">
        <v>800</v>
      </c>
      <c r="C21" s="56" t="s">
        <v>135</v>
      </c>
      <c r="D21" s="56" t="s">
        <v>136</v>
      </c>
      <c r="E21" s="188">
        <v>50000</v>
      </c>
      <c r="F21" s="188">
        <v>50000</v>
      </c>
      <c r="G21" s="188">
        <v>50000</v>
      </c>
      <c r="H21" s="188">
        <v>50000</v>
      </c>
      <c r="I21" s="33" t="s">
        <v>420</v>
      </c>
      <c r="J21" s="140" t="s">
        <v>293</v>
      </c>
      <c r="K21" s="57" t="s">
        <v>236</v>
      </c>
      <c r="L21" s="152"/>
      <c r="M21" s="64"/>
      <c r="N21" s="64"/>
    </row>
    <row r="22" spans="1:14" s="13" customFormat="1" ht="102.75" customHeight="1">
      <c r="A22" s="31">
        <v>15</v>
      </c>
      <c r="B22" s="56" t="s">
        <v>885</v>
      </c>
      <c r="C22" s="56" t="s">
        <v>292</v>
      </c>
      <c r="D22" s="56" t="s">
        <v>497</v>
      </c>
      <c r="E22" s="188">
        <v>50000</v>
      </c>
      <c r="F22" s="188">
        <v>50000</v>
      </c>
      <c r="G22" s="188">
        <v>50000</v>
      </c>
      <c r="H22" s="188">
        <v>50000</v>
      </c>
      <c r="I22" s="33" t="s">
        <v>420</v>
      </c>
      <c r="J22" s="140" t="s">
        <v>293</v>
      </c>
      <c r="K22" s="57" t="s">
        <v>236</v>
      </c>
      <c r="L22" s="152"/>
      <c r="M22" s="64"/>
      <c r="N22" s="64"/>
    </row>
    <row r="23" spans="1:14" s="13" customFormat="1" ht="71.25" customHeight="1">
      <c r="A23" s="31">
        <v>16</v>
      </c>
      <c r="B23" s="33" t="s">
        <v>759</v>
      </c>
      <c r="C23" s="33" t="s">
        <v>276</v>
      </c>
      <c r="D23" s="33" t="s">
        <v>394</v>
      </c>
      <c r="E23" s="188">
        <v>100000</v>
      </c>
      <c r="F23" s="188">
        <v>100000</v>
      </c>
      <c r="G23" s="188">
        <v>100000</v>
      </c>
      <c r="H23" s="188">
        <v>100000</v>
      </c>
      <c r="I23" s="33" t="s">
        <v>419</v>
      </c>
      <c r="J23" s="32" t="s">
        <v>277</v>
      </c>
      <c r="K23" s="36" t="s">
        <v>236</v>
      </c>
      <c r="L23" s="149"/>
      <c r="M23" s="64"/>
      <c r="N23" s="64"/>
    </row>
    <row r="24" spans="1:14" s="13" customFormat="1" ht="63" customHeight="1">
      <c r="A24" s="31">
        <v>17</v>
      </c>
      <c r="B24" s="33" t="s">
        <v>472</v>
      </c>
      <c r="C24" s="33" t="s">
        <v>474</v>
      </c>
      <c r="D24" s="33" t="s">
        <v>167</v>
      </c>
      <c r="E24" s="188">
        <v>100000</v>
      </c>
      <c r="F24" s="188">
        <v>100000</v>
      </c>
      <c r="G24" s="188">
        <v>100000</v>
      </c>
      <c r="H24" s="188">
        <v>100000</v>
      </c>
      <c r="I24" s="33" t="s">
        <v>212</v>
      </c>
      <c r="J24" s="32" t="s">
        <v>475</v>
      </c>
      <c r="K24" s="36" t="s">
        <v>236</v>
      </c>
      <c r="L24" s="149"/>
      <c r="M24" s="64"/>
      <c r="N24" s="64"/>
    </row>
    <row r="25" spans="1:14" s="13" customFormat="1" ht="102.75" customHeight="1">
      <c r="A25" s="31">
        <v>18</v>
      </c>
      <c r="B25" s="33" t="s">
        <v>134</v>
      </c>
      <c r="C25" s="33" t="s">
        <v>735</v>
      </c>
      <c r="D25" s="33" t="s">
        <v>167</v>
      </c>
      <c r="E25" s="188">
        <v>50000</v>
      </c>
      <c r="F25" s="188">
        <v>50000</v>
      </c>
      <c r="G25" s="188">
        <v>50000</v>
      </c>
      <c r="H25" s="188">
        <v>50000</v>
      </c>
      <c r="I25" s="33" t="s">
        <v>420</v>
      </c>
      <c r="J25" s="32" t="s">
        <v>278</v>
      </c>
      <c r="K25" s="36" t="s">
        <v>236</v>
      </c>
      <c r="L25" s="149"/>
      <c r="M25" s="64"/>
      <c r="N25" s="64"/>
    </row>
    <row r="26" spans="1:14" s="13" customFormat="1" ht="64.5" customHeight="1">
      <c r="A26" s="31">
        <v>19</v>
      </c>
      <c r="B26" s="33" t="s">
        <v>450</v>
      </c>
      <c r="C26" s="33" t="s">
        <v>451</v>
      </c>
      <c r="D26" s="33" t="s">
        <v>446</v>
      </c>
      <c r="E26" s="188">
        <v>20000</v>
      </c>
      <c r="F26" s="188">
        <v>20000</v>
      </c>
      <c r="G26" s="188">
        <v>20000</v>
      </c>
      <c r="H26" s="188">
        <v>20000</v>
      </c>
      <c r="I26" s="33" t="s">
        <v>420</v>
      </c>
      <c r="J26" s="32" t="s">
        <v>512</v>
      </c>
      <c r="K26" s="36" t="s">
        <v>236</v>
      </c>
      <c r="L26" s="149"/>
      <c r="M26" s="64"/>
      <c r="N26" s="64"/>
    </row>
    <row r="27" spans="1:14" s="13" customFormat="1" ht="80.25" customHeight="1">
      <c r="A27" s="31">
        <v>20</v>
      </c>
      <c r="B27" s="33" t="s">
        <v>266</v>
      </c>
      <c r="C27" s="33" t="s">
        <v>267</v>
      </c>
      <c r="D27" s="33" t="s">
        <v>167</v>
      </c>
      <c r="E27" s="188">
        <v>2000000</v>
      </c>
      <c r="F27" s="188">
        <v>2000000</v>
      </c>
      <c r="G27" s="188">
        <v>2000000</v>
      </c>
      <c r="H27" s="188">
        <v>2000000</v>
      </c>
      <c r="I27" s="33" t="s">
        <v>418</v>
      </c>
      <c r="J27" s="32" t="s">
        <v>268</v>
      </c>
      <c r="K27" s="36" t="s">
        <v>236</v>
      </c>
      <c r="L27" s="149"/>
      <c r="M27" s="64"/>
      <c r="N27" s="64"/>
    </row>
    <row r="28" spans="1:14" s="13" customFormat="1" ht="81" customHeight="1">
      <c r="A28" s="31">
        <v>21</v>
      </c>
      <c r="B28" s="33" t="s">
        <v>760</v>
      </c>
      <c r="C28" s="33" t="s">
        <v>267</v>
      </c>
      <c r="D28" s="33" t="s">
        <v>167</v>
      </c>
      <c r="E28" s="188">
        <v>500000</v>
      </c>
      <c r="F28" s="188">
        <v>500000</v>
      </c>
      <c r="G28" s="188">
        <v>500000</v>
      </c>
      <c r="H28" s="188">
        <v>500000</v>
      </c>
      <c r="I28" s="33" t="s">
        <v>418</v>
      </c>
      <c r="J28" s="32" t="s">
        <v>268</v>
      </c>
      <c r="K28" s="36" t="s">
        <v>236</v>
      </c>
      <c r="L28" s="149"/>
      <c r="M28" s="64"/>
      <c r="N28" s="64"/>
    </row>
    <row r="29" spans="1:14" s="13" customFormat="1" ht="42.75" customHeight="1">
      <c r="A29" s="31">
        <v>22</v>
      </c>
      <c r="B29" s="33" t="s">
        <v>769</v>
      </c>
      <c r="C29" s="33" t="s">
        <v>770</v>
      </c>
      <c r="D29" s="33" t="s">
        <v>167</v>
      </c>
      <c r="E29" s="188">
        <v>5000</v>
      </c>
      <c r="F29" s="188">
        <v>5000</v>
      </c>
      <c r="G29" s="188">
        <v>5000</v>
      </c>
      <c r="H29" s="188">
        <v>5000</v>
      </c>
      <c r="I29" s="33" t="s">
        <v>420</v>
      </c>
      <c r="J29" s="32" t="s">
        <v>771</v>
      </c>
      <c r="K29" s="36" t="s">
        <v>236</v>
      </c>
      <c r="L29" s="152"/>
      <c r="M29" s="64"/>
      <c r="N29" s="64"/>
    </row>
    <row r="30" spans="1:14" s="13" customFormat="1" ht="84.95" customHeight="1">
      <c r="A30" s="31">
        <v>23</v>
      </c>
      <c r="B30" s="33" t="s">
        <v>772</v>
      </c>
      <c r="C30" s="33" t="s">
        <v>773</v>
      </c>
      <c r="D30" s="33" t="s">
        <v>167</v>
      </c>
      <c r="E30" s="188">
        <v>50000</v>
      </c>
      <c r="F30" s="188">
        <v>50000</v>
      </c>
      <c r="G30" s="188">
        <v>50000</v>
      </c>
      <c r="H30" s="188">
        <v>50000</v>
      </c>
      <c r="I30" s="33" t="s">
        <v>420</v>
      </c>
      <c r="J30" s="32" t="s">
        <v>774</v>
      </c>
      <c r="K30" s="36" t="s">
        <v>236</v>
      </c>
      <c r="L30" s="152"/>
      <c r="M30" s="64"/>
      <c r="N30" s="64"/>
    </row>
    <row r="31" spans="1:14" s="13" customFormat="1" ht="47.25" customHeight="1">
      <c r="A31" s="31">
        <v>24</v>
      </c>
      <c r="B31" s="56" t="s">
        <v>775</v>
      </c>
      <c r="C31" s="56" t="s">
        <v>776</v>
      </c>
      <c r="D31" s="33" t="s">
        <v>167</v>
      </c>
      <c r="E31" s="188">
        <v>10000</v>
      </c>
      <c r="F31" s="188">
        <v>10000</v>
      </c>
      <c r="G31" s="188">
        <v>10000</v>
      </c>
      <c r="H31" s="188">
        <v>10000</v>
      </c>
      <c r="I31" s="33" t="s">
        <v>420</v>
      </c>
      <c r="J31" s="140" t="s">
        <v>777</v>
      </c>
      <c r="K31" s="36" t="s">
        <v>236</v>
      </c>
      <c r="L31" s="152"/>
      <c r="M31" s="64"/>
      <c r="N31" s="64"/>
    </row>
    <row r="32" spans="1:14" s="13" customFormat="1" ht="82.5" customHeight="1">
      <c r="A32" s="31">
        <v>25</v>
      </c>
      <c r="B32" s="56" t="s">
        <v>778</v>
      </c>
      <c r="C32" s="56" t="s">
        <v>801</v>
      </c>
      <c r="D32" s="33" t="s">
        <v>167</v>
      </c>
      <c r="E32" s="188">
        <v>10000</v>
      </c>
      <c r="F32" s="188">
        <v>10000</v>
      </c>
      <c r="G32" s="188">
        <v>10000</v>
      </c>
      <c r="H32" s="188">
        <v>10000</v>
      </c>
      <c r="I32" s="33" t="s">
        <v>420</v>
      </c>
      <c r="J32" s="140" t="s">
        <v>781</v>
      </c>
      <c r="K32" s="36" t="s">
        <v>236</v>
      </c>
      <c r="L32" s="152"/>
      <c r="M32" s="64"/>
      <c r="N32" s="64"/>
    </row>
    <row r="33" spans="1:14" s="13" customFormat="1" ht="66" customHeight="1">
      <c r="A33" s="31">
        <v>26</v>
      </c>
      <c r="B33" s="56" t="s">
        <v>779</v>
      </c>
      <c r="C33" s="56" t="s">
        <v>780</v>
      </c>
      <c r="D33" s="33" t="s">
        <v>167</v>
      </c>
      <c r="E33" s="188">
        <v>10000</v>
      </c>
      <c r="F33" s="188">
        <v>10000</v>
      </c>
      <c r="G33" s="188">
        <v>10000</v>
      </c>
      <c r="H33" s="188">
        <v>10000</v>
      </c>
      <c r="I33" s="33" t="s">
        <v>420</v>
      </c>
      <c r="J33" s="140" t="s">
        <v>782</v>
      </c>
      <c r="K33" s="36" t="s">
        <v>236</v>
      </c>
      <c r="L33" s="152"/>
      <c r="M33" s="64"/>
      <c r="N33" s="64"/>
    </row>
    <row r="34" spans="1:14" s="13" customFormat="1" ht="44.25" customHeight="1">
      <c r="A34" s="31">
        <v>27</v>
      </c>
      <c r="B34" s="56" t="s">
        <v>802</v>
      </c>
      <c r="C34" s="56" t="s">
        <v>803</v>
      </c>
      <c r="D34" s="33" t="s">
        <v>167</v>
      </c>
      <c r="E34" s="188">
        <v>10000</v>
      </c>
      <c r="F34" s="188">
        <v>10000</v>
      </c>
      <c r="G34" s="188">
        <v>10000</v>
      </c>
      <c r="H34" s="188">
        <v>10000</v>
      </c>
      <c r="I34" s="33" t="s">
        <v>420</v>
      </c>
      <c r="J34" s="140" t="s">
        <v>804</v>
      </c>
      <c r="K34" s="36" t="s">
        <v>236</v>
      </c>
      <c r="L34" s="64"/>
      <c r="M34" s="64"/>
      <c r="N34" s="64"/>
    </row>
    <row r="35" spans="1:14">
      <c r="E35" s="231">
        <f>SUM(E8:E34)</f>
        <v>3650000</v>
      </c>
      <c r="F35" s="231">
        <f>SUM(F8:F34)</f>
        <v>3650000</v>
      </c>
      <c r="G35" s="232">
        <f>SUM(G8:G34)</f>
        <v>3650000</v>
      </c>
      <c r="H35" s="232">
        <f>SUM(H8:H34)</f>
        <v>3650000</v>
      </c>
    </row>
  </sheetData>
  <mergeCells count="1">
    <mergeCell ref="E5:H5"/>
  </mergeCells>
  <phoneticPr fontId="4" type="noConversion"/>
  <pageMargins left="0.39370078740157483" right="0.39370078740157483" top="0.86614173228346458" bottom="0.70866141732283472" header="0.51181102362204722" footer="0.43307086614173229"/>
  <pageSetup paperSize="9" orientation="landscape" r:id="rId1"/>
  <headerFooter alignWithMargins="0">
    <oddHeader>&amp;R&amp;"TH SarabunIT๙,ตัวหนา"&amp;18แบบ ผ.01</oddHeader>
    <oddFooter>&amp;R&amp;"TH SarabunIT๙,ธรรมดา"&amp;16หน้า|&amp;"TH SarabunIT๙,ตัวหนา" &amp;P+65&amp;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O23"/>
  <sheetViews>
    <sheetView view="pageLayout" topLeftCell="A19" zoomScale="87" zoomScaleSheetLayoutView="87" zoomScalePageLayoutView="87" workbookViewId="0">
      <selection activeCell="G41" sqref="G41"/>
    </sheetView>
  </sheetViews>
  <sheetFormatPr defaultRowHeight="20.25"/>
  <cols>
    <col min="1" max="1" width="4.7109375" style="65" customWidth="1"/>
    <col min="2" max="2" width="23.7109375" style="25" customWidth="1"/>
    <col min="3" max="3" width="17.7109375" style="25" customWidth="1"/>
    <col min="4" max="4" width="14.7109375" style="25" customWidth="1"/>
    <col min="5" max="6" width="9.7109375" style="193" customWidth="1"/>
    <col min="7" max="8" width="9.7109375" style="194" customWidth="1"/>
    <col min="9" max="10" width="15.7109375" style="25" customWidth="1"/>
    <col min="11" max="11" width="10.7109375" style="25" customWidth="1"/>
    <col min="12" max="12" width="11.140625" style="25" customWidth="1"/>
    <col min="13" max="13" width="5.5703125" style="60" customWidth="1"/>
    <col min="14" max="14" width="9.140625" style="60"/>
  </cols>
  <sheetData>
    <row r="1" spans="1:15" s="10" customFormat="1" ht="23.1" customHeight="1">
      <c r="A1" s="45" t="s">
        <v>831</v>
      </c>
      <c r="B1" s="45"/>
      <c r="C1" s="46"/>
      <c r="D1" s="46"/>
      <c r="E1" s="185"/>
      <c r="F1" s="185"/>
      <c r="G1" s="185"/>
      <c r="H1" s="185"/>
      <c r="I1" s="46"/>
      <c r="J1" s="46"/>
      <c r="K1" s="46"/>
      <c r="L1" s="47"/>
      <c r="M1" s="47"/>
      <c r="N1" s="47"/>
    </row>
    <row r="2" spans="1:15" s="10" customFormat="1" ht="23.1" customHeight="1">
      <c r="A2" s="48" t="s">
        <v>832</v>
      </c>
      <c r="B2" s="45"/>
      <c r="C2" s="46"/>
      <c r="D2" s="46"/>
      <c r="E2" s="185"/>
      <c r="F2" s="185"/>
      <c r="G2" s="185"/>
      <c r="H2" s="185"/>
      <c r="I2" s="46"/>
      <c r="J2" s="46"/>
      <c r="K2" s="46"/>
      <c r="L2" s="47"/>
      <c r="M2" s="47"/>
      <c r="N2" s="47"/>
    </row>
    <row r="3" spans="1:15" s="1" customFormat="1" ht="23.1" customHeight="1">
      <c r="A3" s="147" t="s">
        <v>259</v>
      </c>
      <c r="B3" s="147"/>
      <c r="C3" s="147"/>
      <c r="D3" s="147"/>
      <c r="E3" s="204"/>
      <c r="F3" s="204"/>
      <c r="G3" s="204"/>
      <c r="H3" s="204"/>
      <c r="I3" s="147"/>
      <c r="J3" s="147"/>
      <c r="K3" s="147"/>
      <c r="L3" s="136"/>
      <c r="M3" s="138"/>
      <c r="N3" s="138"/>
      <c r="O3" s="2"/>
    </row>
    <row r="4" spans="1:15" s="1" customFormat="1" ht="23.1" customHeight="1">
      <c r="A4" s="51" t="s">
        <v>840</v>
      </c>
      <c r="B4" s="147"/>
      <c r="C4" s="147"/>
      <c r="D4" s="147"/>
      <c r="E4" s="204"/>
      <c r="F4" s="204"/>
      <c r="G4" s="204"/>
      <c r="H4" s="204"/>
      <c r="I4" s="147"/>
      <c r="J4" s="147"/>
      <c r="K4" s="147"/>
      <c r="L4" s="136"/>
      <c r="M4" s="138"/>
      <c r="N4" s="138"/>
      <c r="O4" s="2"/>
    </row>
    <row r="5" spans="1:15" ht="21" customHeight="1">
      <c r="A5" s="52" t="s">
        <v>200</v>
      </c>
      <c r="B5" s="52" t="s">
        <v>201</v>
      </c>
      <c r="C5" s="52" t="s">
        <v>202</v>
      </c>
      <c r="D5" s="52" t="s">
        <v>203</v>
      </c>
      <c r="E5" s="247" t="s">
        <v>866</v>
      </c>
      <c r="F5" s="248"/>
      <c r="G5" s="248"/>
      <c r="H5" s="249"/>
      <c r="I5" s="52" t="s">
        <v>234</v>
      </c>
      <c r="J5" s="52" t="s">
        <v>867</v>
      </c>
      <c r="K5" s="52" t="s">
        <v>869</v>
      </c>
      <c r="L5" s="151"/>
    </row>
    <row r="6" spans="1:15" ht="21" customHeight="1">
      <c r="A6" s="54"/>
      <c r="B6" s="54"/>
      <c r="C6" s="54"/>
      <c r="D6" s="54" t="s">
        <v>871</v>
      </c>
      <c r="E6" s="52">
        <v>2561</v>
      </c>
      <c r="F6" s="52">
        <v>2562</v>
      </c>
      <c r="G6" s="52">
        <v>2563</v>
      </c>
      <c r="H6" s="52">
        <v>2564</v>
      </c>
      <c r="I6" s="54" t="s">
        <v>76</v>
      </c>
      <c r="J6" s="54" t="s">
        <v>868</v>
      </c>
      <c r="K6" s="54" t="s">
        <v>870</v>
      </c>
      <c r="L6" s="151"/>
    </row>
    <row r="7" spans="1:15" ht="21" customHeight="1">
      <c r="A7" s="43"/>
      <c r="B7" s="43"/>
      <c r="C7" s="43"/>
      <c r="D7" s="43" t="s">
        <v>872</v>
      </c>
      <c r="E7" s="43" t="s">
        <v>865</v>
      </c>
      <c r="F7" s="43" t="s">
        <v>865</v>
      </c>
      <c r="G7" s="43" t="s">
        <v>865</v>
      </c>
      <c r="H7" s="43" t="s">
        <v>865</v>
      </c>
      <c r="I7" s="43"/>
      <c r="J7" s="43"/>
      <c r="K7" s="43" t="s">
        <v>873</v>
      </c>
      <c r="L7" s="60"/>
    </row>
    <row r="8" spans="1:15" s="13" customFormat="1" ht="84.95" customHeight="1">
      <c r="A8" s="31">
        <v>1</v>
      </c>
      <c r="B8" s="56" t="s">
        <v>886</v>
      </c>
      <c r="C8" s="33" t="s">
        <v>286</v>
      </c>
      <c r="D8" s="33" t="s">
        <v>261</v>
      </c>
      <c r="E8" s="188">
        <v>100000</v>
      </c>
      <c r="F8" s="188">
        <v>100000</v>
      </c>
      <c r="G8" s="188">
        <v>100000</v>
      </c>
      <c r="H8" s="188">
        <v>100000</v>
      </c>
      <c r="I8" s="33" t="s">
        <v>216</v>
      </c>
      <c r="J8" s="32" t="s">
        <v>514</v>
      </c>
      <c r="K8" s="36" t="s">
        <v>236</v>
      </c>
      <c r="L8" s="64"/>
      <c r="M8" s="64"/>
      <c r="N8" s="64"/>
    </row>
    <row r="9" spans="1:15" s="13" customFormat="1" ht="84.95" customHeight="1">
      <c r="A9" s="31">
        <v>2</v>
      </c>
      <c r="B9" s="56" t="s">
        <v>648</v>
      </c>
      <c r="C9" s="33" t="s">
        <v>286</v>
      </c>
      <c r="D9" s="33" t="s">
        <v>261</v>
      </c>
      <c r="E9" s="188">
        <v>100000</v>
      </c>
      <c r="F9" s="188">
        <v>100000</v>
      </c>
      <c r="G9" s="188">
        <v>100000</v>
      </c>
      <c r="H9" s="188">
        <v>100000</v>
      </c>
      <c r="I9" s="33" t="s">
        <v>216</v>
      </c>
      <c r="J9" s="32" t="s">
        <v>514</v>
      </c>
      <c r="K9" s="36" t="s">
        <v>236</v>
      </c>
      <c r="L9" s="64"/>
      <c r="M9" s="64"/>
      <c r="N9" s="64"/>
    </row>
    <row r="10" spans="1:15" s="13" customFormat="1" ht="84.95" customHeight="1">
      <c r="A10" s="31">
        <v>3</v>
      </c>
      <c r="B10" s="33" t="s">
        <v>346</v>
      </c>
      <c r="C10" s="33" t="s">
        <v>288</v>
      </c>
      <c r="D10" s="33" t="s">
        <v>261</v>
      </c>
      <c r="E10" s="188">
        <v>100000</v>
      </c>
      <c r="F10" s="188">
        <v>100000</v>
      </c>
      <c r="G10" s="188">
        <v>100000</v>
      </c>
      <c r="H10" s="188">
        <v>100000</v>
      </c>
      <c r="I10" s="33" t="s">
        <v>216</v>
      </c>
      <c r="J10" s="32" t="s">
        <v>289</v>
      </c>
      <c r="K10" s="36" t="s">
        <v>236</v>
      </c>
      <c r="L10" s="64"/>
      <c r="M10" s="64"/>
      <c r="N10" s="64"/>
    </row>
    <row r="11" spans="1:15" s="13" customFormat="1" ht="78" customHeight="1">
      <c r="A11" s="31">
        <v>4</v>
      </c>
      <c r="B11" s="32" t="s">
        <v>452</v>
      </c>
      <c r="C11" s="33" t="s">
        <v>453</v>
      </c>
      <c r="D11" s="32" t="s">
        <v>513</v>
      </c>
      <c r="E11" s="188">
        <v>20000</v>
      </c>
      <c r="F11" s="188">
        <v>20000</v>
      </c>
      <c r="G11" s="188">
        <v>20000</v>
      </c>
      <c r="H11" s="188">
        <v>20000</v>
      </c>
      <c r="I11" s="33" t="s">
        <v>216</v>
      </c>
      <c r="J11" s="32" t="s">
        <v>454</v>
      </c>
      <c r="K11" s="36" t="s">
        <v>236</v>
      </c>
      <c r="L11" s="64"/>
      <c r="M11" s="64"/>
      <c r="N11" s="64"/>
    </row>
    <row r="12" spans="1:15" s="13" customFormat="1" ht="84.95" customHeight="1">
      <c r="A12" s="31">
        <v>5</v>
      </c>
      <c r="B12" s="32" t="s">
        <v>455</v>
      </c>
      <c r="C12" s="33" t="s">
        <v>456</v>
      </c>
      <c r="D12" s="32" t="s">
        <v>513</v>
      </c>
      <c r="E12" s="188">
        <v>10000</v>
      </c>
      <c r="F12" s="188">
        <v>10000</v>
      </c>
      <c r="G12" s="188">
        <v>10000</v>
      </c>
      <c r="H12" s="188">
        <v>10000</v>
      </c>
      <c r="I12" s="33" t="s">
        <v>139</v>
      </c>
      <c r="J12" s="32" t="s">
        <v>457</v>
      </c>
      <c r="K12" s="36" t="s">
        <v>236</v>
      </c>
      <c r="L12" s="64"/>
      <c r="M12" s="64"/>
      <c r="N12" s="64"/>
    </row>
    <row r="13" spans="1:15" s="13" customFormat="1" ht="109.5" customHeight="1">
      <c r="A13" s="31">
        <v>6</v>
      </c>
      <c r="B13" s="33" t="s">
        <v>808</v>
      </c>
      <c r="C13" s="33" t="s">
        <v>286</v>
      </c>
      <c r="D13" s="33" t="s">
        <v>261</v>
      </c>
      <c r="E13" s="188">
        <v>100000</v>
      </c>
      <c r="F13" s="188">
        <v>100000</v>
      </c>
      <c r="G13" s="188">
        <v>100000</v>
      </c>
      <c r="H13" s="188">
        <v>100000</v>
      </c>
      <c r="I13" s="33" t="s">
        <v>216</v>
      </c>
      <c r="J13" s="32" t="s">
        <v>287</v>
      </c>
      <c r="K13" s="36" t="s">
        <v>236</v>
      </c>
      <c r="L13" s="64"/>
      <c r="M13" s="64"/>
      <c r="N13" s="64"/>
    </row>
    <row r="14" spans="1:15" s="13" customFormat="1" ht="84.95" customHeight="1">
      <c r="A14" s="31">
        <v>7</v>
      </c>
      <c r="B14" s="33" t="s">
        <v>439</v>
      </c>
      <c r="C14" s="33" t="s">
        <v>286</v>
      </c>
      <c r="D14" s="33" t="s">
        <v>261</v>
      </c>
      <c r="E14" s="188">
        <v>100000</v>
      </c>
      <c r="F14" s="188">
        <v>100000</v>
      </c>
      <c r="G14" s="188">
        <v>100000</v>
      </c>
      <c r="H14" s="188">
        <v>100000</v>
      </c>
      <c r="I14" s="33" t="s">
        <v>216</v>
      </c>
      <c r="J14" s="32" t="s">
        <v>287</v>
      </c>
      <c r="K14" s="36" t="s">
        <v>236</v>
      </c>
      <c r="L14" s="64"/>
      <c r="M14" s="64"/>
      <c r="N14" s="64"/>
    </row>
    <row r="15" spans="1:15" s="13" customFormat="1" ht="84.95" customHeight="1">
      <c r="A15" s="31">
        <v>8</v>
      </c>
      <c r="B15" s="33" t="s">
        <v>761</v>
      </c>
      <c r="C15" s="33" t="s">
        <v>286</v>
      </c>
      <c r="D15" s="33" t="s">
        <v>261</v>
      </c>
      <c r="E15" s="188">
        <v>100000</v>
      </c>
      <c r="F15" s="188">
        <v>100000</v>
      </c>
      <c r="G15" s="188">
        <v>100000</v>
      </c>
      <c r="H15" s="188">
        <v>100000</v>
      </c>
      <c r="I15" s="33" t="s">
        <v>216</v>
      </c>
      <c r="J15" s="32" t="s">
        <v>287</v>
      </c>
      <c r="K15" s="36" t="s">
        <v>236</v>
      </c>
      <c r="L15" s="64"/>
      <c r="M15" s="64"/>
      <c r="N15" s="64"/>
    </row>
    <row r="16" spans="1:15" s="13" customFormat="1" ht="84.95" customHeight="1">
      <c r="A16" s="31">
        <v>9</v>
      </c>
      <c r="B16" s="33" t="s">
        <v>301</v>
      </c>
      <c r="C16" s="33" t="s">
        <v>286</v>
      </c>
      <c r="D16" s="33" t="s">
        <v>261</v>
      </c>
      <c r="E16" s="188">
        <v>100000</v>
      </c>
      <c r="F16" s="188">
        <v>100000</v>
      </c>
      <c r="G16" s="188">
        <v>100000</v>
      </c>
      <c r="H16" s="188">
        <v>100000</v>
      </c>
      <c r="I16" s="33" t="s">
        <v>216</v>
      </c>
      <c r="J16" s="32" t="s">
        <v>287</v>
      </c>
      <c r="K16" s="36" t="s">
        <v>236</v>
      </c>
      <c r="L16" s="64"/>
      <c r="M16" s="64"/>
      <c r="N16" s="64"/>
    </row>
    <row r="17" spans="1:14" s="13" customFormat="1" ht="84.95" customHeight="1">
      <c r="A17" s="31">
        <v>10</v>
      </c>
      <c r="B17" s="33" t="s">
        <v>302</v>
      </c>
      <c r="C17" s="33" t="s">
        <v>286</v>
      </c>
      <c r="D17" s="33" t="s">
        <v>261</v>
      </c>
      <c r="E17" s="188">
        <v>100000</v>
      </c>
      <c r="F17" s="188">
        <v>100000</v>
      </c>
      <c r="G17" s="188">
        <v>100000</v>
      </c>
      <c r="H17" s="188">
        <v>100000</v>
      </c>
      <c r="I17" s="33" t="s">
        <v>216</v>
      </c>
      <c r="J17" s="32" t="s">
        <v>287</v>
      </c>
      <c r="K17" s="36" t="s">
        <v>236</v>
      </c>
      <c r="L17" s="64"/>
      <c r="M17" s="64"/>
      <c r="N17" s="64"/>
    </row>
    <row r="18" spans="1:14" s="13" customFormat="1" ht="84.95" customHeight="1">
      <c r="A18" s="31">
        <v>11</v>
      </c>
      <c r="B18" s="33" t="s">
        <v>347</v>
      </c>
      <c r="C18" s="33" t="s">
        <v>300</v>
      </c>
      <c r="D18" s="33" t="s">
        <v>282</v>
      </c>
      <c r="E18" s="188">
        <v>100000</v>
      </c>
      <c r="F18" s="188">
        <v>100000</v>
      </c>
      <c r="G18" s="188">
        <v>100000</v>
      </c>
      <c r="H18" s="188">
        <v>100000</v>
      </c>
      <c r="I18" s="33" t="s">
        <v>216</v>
      </c>
      <c r="J18" s="32" t="s">
        <v>287</v>
      </c>
      <c r="K18" s="36" t="s">
        <v>236</v>
      </c>
      <c r="L18" s="64"/>
      <c r="M18" s="64"/>
      <c r="N18" s="64"/>
    </row>
    <row r="19" spans="1:14" s="13" customFormat="1" ht="84.95" customHeight="1">
      <c r="A19" s="31">
        <v>12</v>
      </c>
      <c r="B19" s="33" t="s">
        <v>99</v>
      </c>
      <c r="C19" s="33" t="s">
        <v>286</v>
      </c>
      <c r="D19" s="33" t="s">
        <v>261</v>
      </c>
      <c r="E19" s="188">
        <v>100000</v>
      </c>
      <c r="F19" s="188">
        <v>100000</v>
      </c>
      <c r="G19" s="188">
        <v>100000</v>
      </c>
      <c r="H19" s="188">
        <v>100000</v>
      </c>
      <c r="I19" s="33" t="s">
        <v>216</v>
      </c>
      <c r="J19" s="32" t="s">
        <v>514</v>
      </c>
      <c r="K19" s="36" t="s">
        <v>236</v>
      </c>
      <c r="L19" s="64"/>
      <c r="M19" s="64"/>
      <c r="N19" s="64"/>
    </row>
    <row r="20" spans="1:14" s="13" customFormat="1" ht="84.95" customHeight="1">
      <c r="A20" s="31">
        <v>13</v>
      </c>
      <c r="B20" s="32" t="s">
        <v>110</v>
      </c>
      <c r="C20" s="32" t="s">
        <v>183</v>
      </c>
      <c r="D20" s="32" t="s">
        <v>513</v>
      </c>
      <c r="E20" s="188">
        <v>50000</v>
      </c>
      <c r="F20" s="188">
        <v>50000</v>
      </c>
      <c r="G20" s="188">
        <v>50000</v>
      </c>
      <c r="H20" s="188">
        <v>50000</v>
      </c>
      <c r="I20" s="33" t="s">
        <v>216</v>
      </c>
      <c r="J20" s="32" t="s">
        <v>184</v>
      </c>
      <c r="K20" s="36" t="s">
        <v>236</v>
      </c>
      <c r="L20" s="64"/>
      <c r="M20" s="64"/>
      <c r="N20" s="64"/>
    </row>
    <row r="21" spans="1:14" s="13" customFormat="1" ht="84.95" customHeight="1">
      <c r="A21" s="31">
        <v>14</v>
      </c>
      <c r="B21" s="33" t="s">
        <v>151</v>
      </c>
      <c r="C21" s="33" t="s">
        <v>440</v>
      </c>
      <c r="D21" s="33" t="s">
        <v>348</v>
      </c>
      <c r="E21" s="188">
        <v>50000</v>
      </c>
      <c r="F21" s="188">
        <v>50000</v>
      </c>
      <c r="G21" s="188">
        <v>50000</v>
      </c>
      <c r="H21" s="188">
        <v>50000</v>
      </c>
      <c r="I21" s="33" t="s">
        <v>216</v>
      </c>
      <c r="J21" s="32" t="s">
        <v>454</v>
      </c>
      <c r="K21" s="36" t="s">
        <v>236</v>
      </c>
      <c r="L21" s="64"/>
      <c r="M21" s="64"/>
      <c r="N21" s="64"/>
    </row>
    <row r="22" spans="1:14" s="13" customFormat="1" ht="84.95" customHeight="1">
      <c r="A22" s="31">
        <v>15</v>
      </c>
      <c r="B22" s="32" t="s">
        <v>137</v>
      </c>
      <c r="C22" s="33" t="s">
        <v>138</v>
      </c>
      <c r="D22" s="32" t="s">
        <v>513</v>
      </c>
      <c r="E22" s="188">
        <v>30000</v>
      </c>
      <c r="F22" s="188">
        <v>30000</v>
      </c>
      <c r="G22" s="188">
        <v>30000</v>
      </c>
      <c r="H22" s="188">
        <v>30000</v>
      </c>
      <c r="I22" s="33" t="s">
        <v>223</v>
      </c>
      <c r="J22" s="32" t="s">
        <v>140</v>
      </c>
      <c r="K22" s="36" t="s">
        <v>236</v>
      </c>
      <c r="L22" s="64"/>
      <c r="M22" s="64"/>
      <c r="N22" s="64"/>
    </row>
    <row r="23" spans="1:14">
      <c r="E23" s="231">
        <f>SUM(E8:E22)</f>
        <v>1160000</v>
      </c>
      <c r="F23" s="231">
        <f>SUM(F8:F22)</f>
        <v>1160000</v>
      </c>
      <c r="G23" s="232">
        <f>SUM(G8:G22)</f>
        <v>1160000</v>
      </c>
      <c r="H23" s="232">
        <f>SUM(H8:H22)</f>
        <v>1160000</v>
      </c>
    </row>
  </sheetData>
  <mergeCells count="1">
    <mergeCell ref="E5:H5"/>
  </mergeCells>
  <pageMargins left="0.39370078740157483" right="0.39370078740157483" top="0.86614173228346458" bottom="0.70866141732283472" header="0.51181102362204722" footer="0.43307086614173229"/>
  <pageSetup paperSize="9" orientation="landscape" r:id="rId1"/>
  <headerFooter alignWithMargins="0">
    <oddHeader>&amp;R&amp;"TH SarabunIT๙,ตัวหนา"&amp;18แบบ ผ.01</oddHeader>
    <oddFooter>&amp;R&amp;"TH SarabunIT๙,ธรรมดา"&amp;16หน้า|&amp;"TH SarabunIT๙,ตัวหนา" &amp;P+65&amp;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48"/>
  <dimension ref="A1:O41"/>
  <sheetViews>
    <sheetView view="pageLayout" topLeftCell="A4" zoomScaleSheetLayoutView="100" workbookViewId="0">
      <selection activeCell="G41" sqref="G41"/>
    </sheetView>
  </sheetViews>
  <sheetFormatPr defaultRowHeight="20.25"/>
  <cols>
    <col min="1" max="1" width="4.7109375" style="65" customWidth="1"/>
    <col min="2" max="2" width="23.7109375" style="25" customWidth="1"/>
    <col min="3" max="3" width="17.7109375" style="25" customWidth="1"/>
    <col min="4" max="4" width="14.7109375" style="25" customWidth="1"/>
    <col min="5" max="6" width="9.7109375" style="193" customWidth="1"/>
    <col min="7" max="8" width="9.7109375" style="194" customWidth="1"/>
    <col min="9" max="10" width="15.7109375" style="25" customWidth="1"/>
    <col min="11" max="12" width="10.7109375" style="25" customWidth="1"/>
    <col min="13" max="13" width="5.28515625" style="60" customWidth="1"/>
    <col min="14" max="14" width="9.140625" style="60"/>
  </cols>
  <sheetData>
    <row r="1" spans="1:15" s="10" customFormat="1" ht="23.1" customHeight="1">
      <c r="A1" s="45" t="s">
        <v>831</v>
      </c>
      <c r="B1" s="45"/>
      <c r="C1" s="46"/>
      <c r="D1" s="46"/>
      <c r="E1" s="185"/>
      <c r="F1" s="185"/>
      <c r="G1" s="185"/>
      <c r="H1" s="185"/>
      <c r="I1" s="46"/>
      <c r="J1" s="46"/>
      <c r="K1" s="46"/>
      <c r="L1" s="47"/>
      <c r="M1" s="47"/>
      <c r="N1" s="47"/>
    </row>
    <row r="2" spans="1:15" s="10" customFormat="1" ht="23.1" customHeight="1">
      <c r="A2" s="48" t="s">
        <v>834</v>
      </c>
      <c r="B2" s="45"/>
      <c r="C2" s="46"/>
      <c r="D2" s="46"/>
      <c r="E2" s="185"/>
      <c r="F2" s="185"/>
      <c r="G2" s="185"/>
      <c r="H2" s="185"/>
      <c r="I2" s="46"/>
      <c r="J2" s="46"/>
      <c r="K2" s="46"/>
      <c r="L2" s="47"/>
      <c r="M2" s="47"/>
      <c r="N2" s="47"/>
    </row>
    <row r="3" spans="1:15" s="1" customFormat="1" ht="23.1" customHeight="1">
      <c r="A3" s="136" t="s">
        <v>303</v>
      </c>
      <c r="B3" s="147"/>
      <c r="C3" s="147"/>
      <c r="D3" s="147"/>
      <c r="E3" s="204"/>
      <c r="F3" s="204"/>
      <c r="G3" s="204"/>
      <c r="H3" s="204"/>
      <c r="I3" s="147"/>
      <c r="J3" s="147"/>
      <c r="K3" s="147"/>
      <c r="L3" s="136"/>
      <c r="M3" s="138"/>
      <c r="N3" s="138"/>
      <c r="O3" s="2"/>
    </row>
    <row r="4" spans="1:15" s="1" customFormat="1" ht="23.1" customHeight="1">
      <c r="A4" s="51" t="s">
        <v>821</v>
      </c>
      <c r="B4" s="147"/>
      <c r="C4" s="147"/>
      <c r="D4" s="147"/>
      <c r="E4" s="204"/>
      <c r="F4" s="204"/>
      <c r="G4" s="204"/>
      <c r="H4" s="204"/>
      <c r="I4" s="147"/>
      <c r="J4" s="147"/>
      <c r="K4" s="147"/>
      <c r="L4" s="136"/>
      <c r="M4" s="138"/>
      <c r="N4" s="138"/>
      <c r="O4" s="2"/>
    </row>
    <row r="5" spans="1:15" ht="21" customHeight="1">
      <c r="A5" s="52" t="s">
        <v>200</v>
      </c>
      <c r="B5" s="52" t="s">
        <v>201</v>
      </c>
      <c r="C5" s="52" t="s">
        <v>202</v>
      </c>
      <c r="D5" s="52" t="s">
        <v>203</v>
      </c>
      <c r="E5" s="247" t="s">
        <v>866</v>
      </c>
      <c r="F5" s="248"/>
      <c r="G5" s="248"/>
      <c r="H5" s="249"/>
      <c r="I5" s="52" t="s">
        <v>234</v>
      </c>
      <c r="J5" s="52" t="s">
        <v>867</v>
      </c>
      <c r="K5" s="52" t="s">
        <v>869</v>
      </c>
      <c r="L5" s="148"/>
    </row>
    <row r="6" spans="1:15" ht="21" customHeight="1">
      <c r="A6" s="54"/>
      <c r="B6" s="54"/>
      <c r="C6" s="54"/>
      <c r="D6" s="54" t="s">
        <v>871</v>
      </c>
      <c r="E6" s="52">
        <v>2561</v>
      </c>
      <c r="F6" s="52">
        <v>2562</v>
      </c>
      <c r="G6" s="52">
        <v>2563</v>
      </c>
      <c r="H6" s="52">
        <v>2564</v>
      </c>
      <c r="I6" s="54" t="s">
        <v>76</v>
      </c>
      <c r="J6" s="54" t="s">
        <v>868</v>
      </c>
      <c r="K6" s="54" t="s">
        <v>870</v>
      </c>
      <c r="L6" s="148"/>
    </row>
    <row r="7" spans="1:15" ht="21" customHeight="1">
      <c r="A7" s="43"/>
      <c r="B7" s="43"/>
      <c r="C7" s="43"/>
      <c r="D7" s="43" t="s">
        <v>872</v>
      </c>
      <c r="E7" s="43" t="s">
        <v>865</v>
      </c>
      <c r="F7" s="43" t="s">
        <v>865</v>
      </c>
      <c r="G7" s="43" t="s">
        <v>865</v>
      </c>
      <c r="H7" s="43" t="s">
        <v>865</v>
      </c>
      <c r="I7" s="43"/>
      <c r="J7" s="43"/>
      <c r="K7" s="43" t="s">
        <v>873</v>
      </c>
      <c r="L7" s="148"/>
    </row>
    <row r="8" spans="1:15" s="13" customFormat="1" ht="84.95" customHeight="1">
      <c r="A8" s="31">
        <v>1</v>
      </c>
      <c r="B8" s="56" t="s">
        <v>887</v>
      </c>
      <c r="C8" s="33" t="s">
        <v>185</v>
      </c>
      <c r="D8" s="33" t="s">
        <v>261</v>
      </c>
      <c r="E8" s="188">
        <v>80000</v>
      </c>
      <c r="F8" s="188">
        <v>80000</v>
      </c>
      <c r="G8" s="188">
        <v>80000</v>
      </c>
      <c r="H8" s="188">
        <v>80000</v>
      </c>
      <c r="I8" s="33" t="s">
        <v>216</v>
      </c>
      <c r="J8" s="32" t="s">
        <v>187</v>
      </c>
      <c r="K8" s="36" t="s">
        <v>236</v>
      </c>
      <c r="L8" s="149"/>
      <c r="M8" s="150"/>
      <c r="N8" s="64"/>
    </row>
    <row r="9" spans="1:15" s="13" customFormat="1" ht="66" customHeight="1">
      <c r="A9" s="31">
        <v>2</v>
      </c>
      <c r="B9" s="56" t="s">
        <v>888</v>
      </c>
      <c r="C9" s="56" t="s">
        <v>649</v>
      </c>
      <c r="D9" s="33" t="s">
        <v>261</v>
      </c>
      <c r="E9" s="188">
        <v>200000</v>
      </c>
      <c r="F9" s="188">
        <v>200000</v>
      </c>
      <c r="G9" s="188">
        <v>200000</v>
      </c>
      <c r="H9" s="188">
        <v>200000</v>
      </c>
      <c r="I9" s="141" t="s">
        <v>650</v>
      </c>
      <c r="J9" s="33" t="s">
        <v>651</v>
      </c>
      <c r="K9" s="36" t="s">
        <v>236</v>
      </c>
      <c r="L9" s="149"/>
      <c r="M9" s="64"/>
      <c r="N9" s="64"/>
    </row>
    <row r="10" spans="1:15" s="13" customFormat="1" ht="138.75" customHeight="1">
      <c r="A10" s="31">
        <v>3</v>
      </c>
      <c r="B10" s="33" t="s">
        <v>115</v>
      </c>
      <c r="C10" s="33" t="s">
        <v>116</v>
      </c>
      <c r="D10" s="33" t="s">
        <v>261</v>
      </c>
      <c r="E10" s="188">
        <v>25000</v>
      </c>
      <c r="F10" s="188">
        <v>25000</v>
      </c>
      <c r="G10" s="188">
        <v>25000</v>
      </c>
      <c r="H10" s="188">
        <v>25000</v>
      </c>
      <c r="I10" s="33" t="s">
        <v>216</v>
      </c>
      <c r="J10" s="32" t="s">
        <v>187</v>
      </c>
      <c r="K10" s="36" t="s">
        <v>236</v>
      </c>
      <c r="L10" s="149"/>
      <c r="M10" s="64"/>
      <c r="N10" s="64"/>
    </row>
    <row r="11" spans="1:15" s="13" customFormat="1" ht="90" customHeight="1">
      <c r="A11" s="31">
        <v>4</v>
      </c>
      <c r="B11" s="33" t="s">
        <v>762</v>
      </c>
      <c r="C11" s="33" t="s">
        <v>12</v>
      </c>
      <c r="D11" s="33" t="s">
        <v>2</v>
      </c>
      <c r="E11" s="188">
        <v>20000</v>
      </c>
      <c r="F11" s="188">
        <v>20000</v>
      </c>
      <c r="G11" s="188">
        <v>20000</v>
      </c>
      <c r="H11" s="188">
        <v>20000</v>
      </c>
      <c r="I11" s="33" t="s">
        <v>216</v>
      </c>
      <c r="J11" s="32" t="s">
        <v>13</v>
      </c>
      <c r="K11" s="36" t="s">
        <v>4</v>
      </c>
      <c r="L11" s="149"/>
      <c r="M11" s="64"/>
      <c r="N11" s="64"/>
    </row>
    <row r="12" spans="1:15" s="13" customFormat="1" ht="99.75" customHeight="1">
      <c r="A12" s="31">
        <v>5</v>
      </c>
      <c r="B12" s="33" t="s">
        <v>786</v>
      </c>
      <c r="C12" s="33" t="s">
        <v>7</v>
      </c>
      <c r="D12" s="33" t="s">
        <v>2</v>
      </c>
      <c r="E12" s="188">
        <v>50000</v>
      </c>
      <c r="F12" s="188">
        <v>50000</v>
      </c>
      <c r="G12" s="188">
        <v>50000</v>
      </c>
      <c r="H12" s="188">
        <v>50000</v>
      </c>
      <c r="I12" s="33" t="s">
        <v>216</v>
      </c>
      <c r="J12" s="32" t="s">
        <v>8</v>
      </c>
      <c r="K12" s="36" t="s">
        <v>4</v>
      </c>
      <c r="L12" s="149"/>
      <c r="M12" s="64"/>
      <c r="N12" s="64"/>
    </row>
    <row r="13" spans="1:15" s="13" customFormat="1" ht="90" customHeight="1">
      <c r="A13" s="31">
        <v>6</v>
      </c>
      <c r="B13" s="33" t="s">
        <v>340</v>
      </c>
      <c r="C13" s="33" t="s">
        <v>341</v>
      </c>
      <c r="D13" s="33" t="s">
        <v>2</v>
      </c>
      <c r="E13" s="188">
        <v>50000</v>
      </c>
      <c r="F13" s="188">
        <v>50000</v>
      </c>
      <c r="G13" s="188">
        <v>50000</v>
      </c>
      <c r="H13" s="188">
        <v>50000</v>
      </c>
      <c r="I13" s="33" t="s">
        <v>216</v>
      </c>
      <c r="J13" s="32" t="s">
        <v>6</v>
      </c>
      <c r="K13" s="36" t="s">
        <v>4</v>
      </c>
      <c r="L13" s="149"/>
      <c r="M13" s="64"/>
      <c r="N13" s="64"/>
    </row>
    <row r="14" spans="1:15" s="13" customFormat="1" ht="90" customHeight="1">
      <c r="A14" s="31">
        <v>7</v>
      </c>
      <c r="B14" s="33" t="s">
        <v>9</v>
      </c>
      <c r="C14" s="33" t="s">
        <v>10</v>
      </c>
      <c r="D14" s="33" t="s">
        <v>2</v>
      </c>
      <c r="E14" s="188">
        <v>140000</v>
      </c>
      <c r="F14" s="188">
        <v>140000</v>
      </c>
      <c r="G14" s="188">
        <v>140000</v>
      </c>
      <c r="H14" s="188">
        <v>140000</v>
      </c>
      <c r="I14" s="33" t="s">
        <v>216</v>
      </c>
      <c r="J14" s="32" t="s">
        <v>11</v>
      </c>
      <c r="K14" s="36" t="s">
        <v>4</v>
      </c>
      <c r="L14" s="149"/>
      <c r="M14" s="64"/>
      <c r="N14" s="64"/>
    </row>
    <row r="15" spans="1:15" s="13" customFormat="1" ht="90" customHeight="1">
      <c r="A15" s="31">
        <v>8</v>
      </c>
      <c r="B15" s="33" t="s">
        <v>652</v>
      </c>
      <c r="C15" s="33" t="s">
        <v>653</v>
      </c>
      <c r="D15" s="33" t="s">
        <v>2</v>
      </c>
      <c r="E15" s="188">
        <v>140000</v>
      </c>
      <c r="F15" s="188">
        <v>140000</v>
      </c>
      <c r="G15" s="188">
        <v>140000</v>
      </c>
      <c r="H15" s="188">
        <v>140000</v>
      </c>
      <c r="I15" s="33" t="s">
        <v>216</v>
      </c>
      <c r="J15" s="32" t="s">
        <v>654</v>
      </c>
      <c r="K15" s="36" t="s">
        <v>4</v>
      </c>
      <c r="L15" s="149"/>
      <c r="M15" s="64"/>
      <c r="N15" s="64"/>
    </row>
    <row r="16" spans="1:15" s="13" customFormat="1" ht="90" customHeight="1">
      <c r="A16" s="31">
        <v>9</v>
      </c>
      <c r="B16" s="33" t="s">
        <v>655</v>
      </c>
      <c r="C16" s="33" t="s">
        <v>656</v>
      </c>
      <c r="D16" s="33" t="s">
        <v>2</v>
      </c>
      <c r="E16" s="188">
        <v>140000</v>
      </c>
      <c r="F16" s="188">
        <v>140000</v>
      </c>
      <c r="G16" s="188">
        <v>140000</v>
      </c>
      <c r="H16" s="188">
        <v>140000</v>
      </c>
      <c r="I16" s="33" t="s">
        <v>216</v>
      </c>
      <c r="J16" s="32" t="s">
        <v>654</v>
      </c>
      <c r="K16" s="36" t="s">
        <v>702</v>
      </c>
      <c r="L16" s="149"/>
      <c r="M16" s="64"/>
      <c r="N16" s="64"/>
    </row>
    <row r="17" spans="1:14" s="13" customFormat="1" ht="90" customHeight="1">
      <c r="A17" s="31">
        <v>10</v>
      </c>
      <c r="B17" s="56" t="s">
        <v>658</v>
      </c>
      <c r="C17" s="33" t="s">
        <v>185</v>
      </c>
      <c r="D17" s="33" t="s">
        <v>2</v>
      </c>
      <c r="E17" s="188">
        <v>140000</v>
      </c>
      <c r="F17" s="188">
        <v>140000</v>
      </c>
      <c r="G17" s="188">
        <v>140000</v>
      </c>
      <c r="H17" s="188">
        <v>140000</v>
      </c>
      <c r="I17" s="33" t="s">
        <v>216</v>
      </c>
      <c r="J17" s="32" t="s">
        <v>654</v>
      </c>
      <c r="K17" s="36" t="s">
        <v>4</v>
      </c>
      <c r="L17" s="149"/>
      <c r="M17" s="64"/>
      <c r="N17" s="64"/>
    </row>
    <row r="18" spans="1:14" s="13" customFormat="1" ht="90" customHeight="1">
      <c r="A18" s="31">
        <v>11</v>
      </c>
      <c r="B18" s="56" t="s">
        <v>659</v>
      </c>
      <c r="C18" s="33" t="s">
        <v>185</v>
      </c>
      <c r="D18" s="33" t="s">
        <v>2</v>
      </c>
      <c r="E18" s="188">
        <v>140000</v>
      </c>
      <c r="F18" s="188">
        <v>140000</v>
      </c>
      <c r="G18" s="188">
        <v>140000</v>
      </c>
      <c r="H18" s="188">
        <v>140000</v>
      </c>
      <c r="I18" s="33" t="s">
        <v>216</v>
      </c>
      <c r="J18" s="32" t="s">
        <v>654</v>
      </c>
      <c r="K18" s="36" t="s">
        <v>702</v>
      </c>
      <c r="L18" s="149"/>
      <c r="M18" s="64"/>
      <c r="N18" s="64"/>
    </row>
    <row r="19" spans="1:14" s="13" customFormat="1" ht="90" customHeight="1">
      <c r="A19" s="31">
        <v>12</v>
      </c>
      <c r="B19" s="56" t="s">
        <v>660</v>
      </c>
      <c r="C19" s="33" t="s">
        <v>185</v>
      </c>
      <c r="D19" s="33" t="s">
        <v>2</v>
      </c>
      <c r="E19" s="188">
        <v>140000</v>
      </c>
      <c r="F19" s="188">
        <v>140000</v>
      </c>
      <c r="G19" s="188">
        <v>140000</v>
      </c>
      <c r="H19" s="188">
        <v>140000</v>
      </c>
      <c r="I19" s="33" t="s">
        <v>216</v>
      </c>
      <c r="J19" s="32" t="s">
        <v>654</v>
      </c>
      <c r="K19" s="36" t="s">
        <v>702</v>
      </c>
      <c r="L19" s="149"/>
      <c r="M19" s="64"/>
      <c r="N19" s="64"/>
    </row>
    <row r="20" spans="1:14" s="13" customFormat="1" ht="90" customHeight="1">
      <c r="A20" s="31">
        <v>13</v>
      </c>
      <c r="B20" s="33" t="s">
        <v>103</v>
      </c>
      <c r="C20" s="33" t="s">
        <v>185</v>
      </c>
      <c r="D20" s="33" t="s">
        <v>261</v>
      </c>
      <c r="E20" s="188">
        <v>350000</v>
      </c>
      <c r="F20" s="188">
        <v>350000</v>
      </c>
      <c r="G20" s="188">
        <v>350000</v>
      </c>
      <c r="H20" s="188">
        <v>350000</v>
      </c>
      <c r="I20" s="33" t="s">
        <v>219</v>
      </c>
      <c r="J20" s="32" t="s">
        <v>186</v>
      </c>
      <c r="K20" s="36" t="s">
        <v>236</v>
      </c>
      <c r="L20" s="149"/>
      <c r="M20" s="64"/>
      <c r="N20" s="64"/>
    </row>
    <row r="21" spans="1:14" s="13" customFormat="1" ht="90" customHeight="1">
      <c r="A21" s="31">
        <v>14</v>
      </c>
      <c r="B21" s="33" t="s">
        <v>113</v>
      </c>
      <c r="C21" s="33" t="s">
        <v>185</v>
      </c>
      <c r="D21" s="33" t="s">
        <v>261</v>
      </c>
      <c r="E21" s="188">
        <v>350000</v>
      </c>
      <c r="F21" s="188">
        <v>350000</v>
      </c>
      <c r="G21" s="188">
        <v>350000</v>
      </c>
      <c r="H21" s="188">
        <v>350000</v>
      </c>
      <c r="I21" s="33" t="s">
        <v>219</v>
      </c>
      <c r="J21" s="32" t="s">
        <v>186</v>
      </c>
      <c r="K21" s="36" t="s">
        <v>236</v>
      </c>
      <c r="L21" s="149"/>
      <c r="M21" s="64"/>
      <c r="N21" s="64"/>
    </row>
    <row r="22" spans="1:14" s="13" customFormat="1" ht="90" customHeight="1">
      <c r="A22" s="31">
        <v>15</v>
      </c>
      <c r="B22" s="33" t="s">
        <v>100</v>
      </c>
      <c r="C22" s="33" t="s">
        <v>185</v>
      </c>
      <c r="D22" s="33" t="s">
        <v>261</v>
      </c>
      <c r="E22" s="188">
        <v>350000</v>
      </c>
      <c r="F22" s="188">
        <v>350000</v>
      </c>
      <c r="G22" s="188">
        <v>350000</v>
      </c>
      <c r="H22" s="188">
        <v>350000</v>
      </c>
      <c r="I22" s="33" t="s">
        <v>219</v>
      </c>
      <c r="J22" s="32" t="s">
        <v>186</v>
      </c>
      <c r="K22" s="36" t="s">
        <v>236</v>
      </c>
      <c r="L22" s="149"/>
      <c r="M22" s="64"/>
      <c r="N22" s="64"/>
    </row>
    <row r="23" spans="1:14" s="13" customFormat="1" ht="90" customHeight="1">
      <c r="A23" s="31">
        <v>16</v>
      </c>
      <c r="B23" s="33" t="s">
        <v>114</v>
      </c>
      <c r="C23" s="33" t="s">
        <v>185</v>
      </c>
      <c r="D23" s="33" t="s">
        <v>261</v>
      </c>
      <c r="E23" s="188">
        <v>350000</v>
      </c>
      <c r="F23" s="188">
        <v>350000</v>
      </c>
      <c r="G23" s="188">
        <v>350000</v>
      </c>
      <c r="H23" s="188">
        <v>350000</v>
      </c>
      <c r="I23" s="33" t="s">
        <v>219</v>
      </c>
      <c r="J23" s="32" t="s">
        <v>186</v>
      </c>
      <c r="K23" s="36" t="s">
        <v>236</v>
      </c>
      <c r="L23" s="149"/>
      <c r="M23" s="64"/>
      <c r="N23" s="64"/>
    </row>
    <row r="24" spans="1:14" s="13" customFormat="1" ht="90" customHeight="1">
      <c r="A24" s="31">
        <v>17</v>
      </c>
      <c r="B24" s="33" t="s">
        <v>112</v>
      </c>
      <c r="C24" s="33" t="s">
        <v>185</v>
      </c>
      <c r="D24" s="33" t="s">
        <v>261</v>
      </c>
      <c r="E24" s="188">
        <v>350000</v>
      </c>
      <c r="F24" s="188">
        <v>350000</v>
      </c>
      <c r="G24" s="188">
        <v>350000</v>
      </c>
      <c r="H24" s="188">
        <v>350000</v>
      </c>
      <c r="I24" s="33" t="s">
        <v>219</v>
      </c>
      <c r="J24" s="32" t="s">
        <v>186</v>
      </c>
      <c r="K24" s="36" t="s">
        <v>236</v>
      </c>
      <c r="L24" s="149"/>
      <c r="M24" s="64"/>
      <c r="N24" s="64"/>
    </row>
    <row r="25" spans="1:14" s="13" customFormat="1" ht="90" customHeight="1">
      <c r="A25" s="31">
        <v>18</v>
      </c>
      <c r="B25" s="33" t="s">
        <v>111</v>
      </c>
      <c r="C25" s="33" t="s">
        <v>185</v>
      </c>
      <c r="D25" s="33" t="s">
        <v>261</v>
      </c>
      <c r="E25" s="188">
        <v>350000</v>
      </c>
      <c r="F25" s="188">
        <v>350000</v>
      </c>
      <c r="G25" s="188">
        <v>350000</v>
      </c>
      <c r="H25" s="188">
        <v>350000</v>
      </c>
      <c r="I25" s="33" t="s">
        <v>219</v>
      </c>
      <c r="J25" s="32" t="s">
        <v>186</v>
      </c>
      <c r="K25" s="36" t="s">
        <v>236</v>
      </c>
      <c r="L25" s="149"/>
      <c r="M25" s="64"/>
      <c r="N25" s="64"/>
    </row>
    <row r="26" spans="1:14" s="13" customFormat="1" ht="90" customHeight="1">
      <c r="A26" s="31">
        <v>19</v>
      </c>
      <c r="B26" s="33" t="s">
        <v>465</v>
      </c>
      <c r="C26" s="33" t="s">
        <v>185</v>
      </c>
      <c r="D26" s="33" t="s">
        <v>261</v>
      </c>
      <c r="E26" s="188">
        <v>80000</v>
      </c>
      <c r="F26" s="188">
        <v>80000</v>
      </c>
      <c r="G26" s="188">
        <v>80000</v>
      </c>
      <c r="H26" s="188">
        <v>80000</v>
      </c>
      <c r="I26" s="33" t="s">
        <v>216</v>
      </c>
      <c r="J26" s="32" t="s">
        <v>187</v>
      </c>
      <c r="K26" s="36" t="s">
        <v>236</v>
      </c>
      <c r="L26" s="149"/>
      <c r="M26" s="64"/>
      <c r="N26" s="64"/>
    </row>
    <row r="27" spans="1:14" s="13" customFormat="1" ht="90" customHeight="1">
      <c r="A27" s="31">
        <v>20</v>
      </c>
      <c r="B27" s="33" t="s">
        <v>141</v>
      </c>
      <c r="C27" s="33" t="s">
        <v>185</v>
      </c>
      <c r="D27" s="33" t="s">
        <v>261</v>
      </c>
      <c r="E27" s="188">
        <v>50000</v>
      </c>
      <c r="F27" s="188">
        <v>50000</v>
      </c>
      <c r="G27" s="188">
        <v>5000</v>
      </c>
      <c r="H27" s="188">
        <v>50000</v>
      </c>
      <c r="I27" s="33" t="s">
        <v>216</v>
      </c>
      <c r="J27" s="32" t="s">
        <v>186</v>
      </c>
      <c r="K27" s="36" t="s">
        <v>236</v>
      </c>
      <c r="L27" s="149"/>
      <c r="M27" s="64"/>
      <c r="N27" s="64"/>
    </row>
    <row r="28" spans="1:14" s="13" customFormat="1" ht="90" customHeight="1">
      <c r="A28" s="31">
        <v>21</v>
      </c>
      <c r="B28" s="33" t="s">
        <v>336</v>
      </c>
      <c r="C28" s="33" t="s">
        <v>337</v>
      </c>
      <c r="D28" s="33" t="s">
        <v>2</v>
      </c>
      <c r="E28" s="188">
        <v>50000</v>
      </c>
      <c r="F28" s="188">
        <v>50000</v>
      </c>
      <c r="G28" s="188">
        <v>50000</v>
      </c>
      <c r="H28" s="188">
        <v>50000</v>
      </c>
      <c r="I28" s="33" t="s">
        <v>216</v>
      </c>
      <c r="J28" s="32" t="s">
        <v>3</v>
      </c>
      <c r="K28" s="36" t="s">
        <v>4</v>
      </c>
      <c r="L28" s="149"/>
      <c r="M28" s="64"/>
      <c r="N28" s="64"/>
    </row>
    <row r="29" spans="1:14" s="13" customFormat="1" ht="90" customHeight="1">
      <c r="A29" s="31">
        <v>22</v>
      </c>
      <c r="B29" s="33" t="s">
        <v>783</v>
      </c>
      <c r="C29" s="33" t="s">
        <v>784</v>
      </c>
      <c r="D29" s="33" t="s">
        <v>2</v>
      </c>
      <c r="E29" s="188">
        <v>50000</v>
      </c>
      <c r="F29" s="188">
        <v>50000</v>
      </c>
      <c r="G29" s="188">
        <v>50000</v>
      </c>
      <c r="H29" s="188">
        <v>50000</v>
      </c>
      <c r="I29" s="33" t="s">
        <v>216</v>
      </c>
      <c r="J29" s="140" t="s">
        <v>294</v>
      </c>
      <c r="K29" s="57" t="s">
        <v>236</v>
      </c>
      <c r="L29" s="149"/>
      <c r="M29" s="64"/>
      <c r="N29" s="64"/>
    </row>
    <row r="30" spans="1:14" s="13" customFormat="1" ht="90" customHeight="1">
      <c r="A30" s="31">
        <v>23</v>
      </c>
      <c r="B30" s="33" t="s">
        <v>785</v>
      </c>
      <c r="C30" s="33" t="s">
        <v>784</v>
      </c>
      <c r="D30" s="33" t="s">
        <v>2</v>
      </c>
      <c r="E30" s="188">
        <v>50000</v>
      </c>
      <c r="F30" s="188">
        <v>50000</v>
      </c>
      <c r="G30" s="188">
        <v>50000</v>
      </c>
      <c r="H30" s="188">
        <v>50000</v>
      </c>
      <c r="I30" s="33" t="s">
        <v>216</v>
      </c>
      <c r="J30" s="140" t="s">
        <v>294</v>
      </c>
      <c r="K30" s="57" t="s">
        <v>236</v>
      </c>
      <c r="L30" s="149"/>
      <c r="M30" s="64"/>
      <c r="N30" s="64"/>
    </row>
    <row r="31" spans="1:14" s="13" customFormat="1" ht="90" customHeight="1">
      <c r="A31" s="31">
        <v>24</v>
      </c>
      <c r="B31" s="33" t="s">
        <v>338</v>
      </c>
      <c r="C31" s="33" t="s">
        <v>339</v>
      </c>
      <c r="D31" s="33" t="s">
        <v>2</v>
      </c>
      <c r="E31" s="188">
        <v>50000</v>
      </c>
      <c r="F31" s="188">
        <v>50000</v>
      </c>
      <c r="G31" s="188">
        <v>50000</v>
      </c>
      <c r="H31" s="188">
        <v>50000</v>
      </c>
      <c r="I31" s="33" t="s">
        <v>216</v>
      </c>
      <c r="J31" s="32" t="s">
        <v>5</v>
      </c>
      <c r="K31" s="36" t="s">
        <v>4</v>
      </c>
      <c r="L31" s="149"/>
      <c r="M31" s="64"/>
      <c r="N31" s="64"/>
    </row>
    <row r="32" spans="1:14" s="13" customFormat="1" ht="90" customHeight="1">
      <c r="A32" s="31">
        <v>25</v>
      </c>
      <c r="B32" s="33" t="s">
        <v>787</v>
      </c>
      <c r="C32" s="33" t="s">
        <v>339</v>
      </c>
      <c r="D32" s="33" t="s">
        <v>2</v>
      </c>
      <c r="E32" s="188">
        <v>50000</v>
      </c>
      <c r="F32" s="188">
        <v>50000</v>
      </c>
      <c r="G32" s="188">
        <v>50000</v>
      </c>
      <c r="H32" s="188">
        <v>50000</v>
      </c>
      <c r="I32" s="33" t="s">
        <v>216</v>
      </c>
      <c r="J32" s="32" t="s">
        <v>5</v>
      </c>
      <c r="K32" s="36" t="s">
        <v>4</v>
      </c>
      <c r="L32" s="149"/>
      <c r="M32" s="64"/>
      <c r="N32" s="64"/>
    </row>
    <row r="33" spans="1:14" s="13" customFormat="1" ht="90" customHeight="1">
      <c r="A33" s="31">
        <v>26</v>
      </c>
      <c r="B33" s="33" t="s">
        <v>164</v>
      </c>
      <c r="C33" s="33" t="s">
        <v>307</v>
      </c>
      <c r="D33" s="33" t="s">
        <v>261</v>
      </c>
      <c r="E33" s="188">
        <v>100000</v>
      </c>
      <c r="F33" s="188">
        <v>100000</v>
      </c>
      <c r="G33" s="188">
        <v>100000</v>
      </c>
      <c r="H33" s="188">
        <v>100000</v>
      </c>
      <c r="I33" s="33" t="s">
        <v>216</v>
      </c>
      <c r="J33" s="32" t="s">
        <v>308</v>
      </c>
      <c r="K33" s="36" t="s">
        <v>236</v>
      </c>
      <c r="L33" s="149"/>
      <c r="M33" s="64"/>
      <c r="N33" s="64"/>
    </row>
    <row r="34" spans="1:14" s="13" customFormat="1" ht="90" customHeight="1">
      <c r="A34" s="31">
        <v>27</v>
      </c>
      <c r="B34" s="33" t="s">
        <v>304</v>
      </c>
      <c r="C34" s="33" t="s">
        <v>305</v>
      </c>
      <c r="D34" s="33" t="s">
        <v>261</v>
      </c>
      <c r="E34" s="188">
        <v>200000</v>
      </c>
      <c r="F34" s="188">
        <v>200000</v>
      </c>
      <c r="G34" s="188">
        <v>200000</v>
      </c>
      <c r="H34" s="188">
        <v>200000</v>
      </c>
      <c r="I34" s="33" t="s">
        <v>216</v>
      </c>
      <c r="J34" s="32" t="s">
        <v>306</v>
      </c>
      <c r="K34" s="36" t="s">
        <v>236</v>
      </c>
      <c r="L34" s="149"/>
      <c r="M34" s="64"/>
      <c r="N34" s="64"/>
    </row>
    <row r="35" spans="1:14" s="13" customFormat="1" ht="90" customHeight="1">
      <c r="A35" s="31">
        <v>28</v>
      </c>
      <c r="B35" s="33" t="s">
        <v>240</v>
      </c>
      <c r="C35" s="33" t="s">
        <v>515</v>
      </c>
      <c r="D35" s="33" t="s">
        <v>261</v>
      </c>
      <c r="E35" s="188">
        <v>700000</v>
      </c>
      <c r="F35" s="188">
        <v>700000</v>
      </c>
      <c r="G35" s="188">
        <v>700000</v>
      </c>
      <c r="H35" s="188">
        <v>700000</v>
      </c>
      <c r="I35" s="33" t="s">
        <v>218</v>
      </c>
      <c r="J35" s="32" t="s">
        <v>309</v>
      </c>
      <c r="K35" s="36" t="s">
        <v>236</v>
      </c>
      <c r="L35" s="149"/>
      <c r="M35" s="64"/>
      <c r="N35" s="64"/>
    </row>
    <row r="36" spans="1:14" s="13" customFormat="1" ht="90" customHeight="1">
      <c r="A36" s="31">
        <v>29</v>
      </c>
      <c r="B36" s="33" t="s">
        <v>810</v>
      </c>
      <c r="C36" s="33" t="s">
        <v>12</v>
      </c>
      <c r="D36" s="33" t="s">
        <v>2</v>
      </c>
      <c r="E36" s="188">
        <v>100000</v>
      </c>
      <c r="F36" s="188">
        <v>100000</v>
      </c>
      <c r="G36" s="188">
        <v>100000</v>
      </c>
      <c r="H36" s="188">
        <v>100000</v>
      </c>
      <c r="I36" s="33" t="s">
        <v>216</v>
      </c>
      <c r="J36" s="32" t="s">
        <v>13</v>
      </c>
      <c r="K36" s="36" t="s">
        <v>4</v>
      </c>
      <c r="L36" s="64"/>
      <c r="M36" s="64"/>
      <c r="N36" s="64"/>
    </row>
    <row r="37" spans="1:14" s="13" customFormat="1" ht="90" customHeight="1">
      <c r="A37" s="31">
        <v>30</v>
      </c>
      <c r="B37" s="33" t="s">
        <v>811</v>
      </c>
      <c r="C37" s="33" t="s">
        <v>784</v>
      </c>
      <c r="D37" s="33" t="s">
        <v>2</v>
      </c>
      <c r="E37" s="188">
        <v>50000</v>
      </c>
      <c r="F37" s="188">
        <v>50000</v>
      </c>
      <c r="G37" s="188">
        <v>50000</v>
      </c>
      <c r="H37" s="188">
        <v>50000</v>
      </c>
      <c r="I37" s="33" t="s">
        <v>216</v>
      </c>
      <c r="J37" s="140" t="s">
        <v>294</v>
      </c>
      <c r="K37" s="57" t="s">
        <v>236</v>
      </c>
      <c r="L37" s="64"/>
      <c r="M37" s="64"/>
      <c r="N37" s="64"/>
    </row>
    <row r="38" spans="1:14" s="13" customFormat="1" ht="90" customHeight="1">
      <c r="A38" s="31">
        <v>31</v>
      </c>
      <c r="B38" s="33" t="s">
        <v>809</v>
      </c>
      <c r="C38" s="33" t="s">
        <v>438</v>
      </c>
      <c r="D38" s="33" t="s">
        <v>312</v>
      </c>
      <c r="E38" s="188">
        <v>30000</v>
      </c>
      <c r="F38" s="188">
        <v>30000</v>
      </c>
      <c r="G38" s="188">
        <v>30000</v>
      </c>
      <c r="H38" s="188">
        <v>30000</v>
      </c>
      <c r="I38" s="32" t="s">
        <v>216</v>
      </c>
      <c r="J38" s="36" t="s">
        <v>313</v>
      </c>
      <c r="K38" s="36" t="s">
        <v>236</v>
      </c>
      <c r="L38" s="149"/>
      <c r="M38" s="64"/>
      <c r="N38" s="64"/>
    </row>
    <row r="39" spans="1:14" s="13" customFormat="1" ht="90" customHeight="1">
      <c r="A39" s="31">
        <v>32</v>
      </c>
      <c r="B39" s="33" t="s">
        <v>458</v>
      </c>
      <c r="C39" s="33" t="s">
        <v>185</v>
      </c>
      <c r="D39" s="33" t="s">
        <v>188</v>
      </c>
      <c r="E39" s="188">
        <v>50000</v>
      </c>
      <c r="F39" s="188">
        <v>50000</v>
      </c>
      <c r="G39" s="188">
        <v>50000</v>
      </c>
      <c r="H39" s="188">
        <v>50000</v>
      </c>
      <c r="I39" s="33" t="s">
        <v>216</v>
      </c>
      <c r="J39" s="33" t="s">
        <v>187</v>
      </c>
      <c r="K39" s="36" t="s">
        <v>236</v>
      </c>
      <c r="L39" s="149"/>
      <c r="M39" s="64"/>
      <c r="N39" s="64"/>
    </row>
    <row r="40" spans="1:14" s="13" customFormat="1" ht="90" customHeight="1">
      <c r="A40" s="31">
        <v>33</v>
      </c>
      <c r="B40" s="33" t="s">
        <v>107</v>
      </c>
      <c r="C40" s="33" t="s">
        <v>438</v>
      </c>
      <c r="D40" s="33" t="s">
        <v>312</v>
      </c>
      <c r="E40" s="188">
        <v>30000</v>
      </c>
      <c r="F40" s="188">
        <v>30000</v>
      </c>
      <c r="G40" s="188">
        <v>30000</v>
      </c>
      <c r="H40" s="188">
        <v>30000</v>
      </c>
      <c r="I40" s="32" t="s">
        <v>216</v>
      </c>
      <c r="J40" s="36" t="s">
        <v>313</v>
      </c>
      <c r="K40" s="36" t="s">
        <v>236</v>
      </c>
      <c r="L40" s="149"/>
      <c r="M40" s="64"/>
      <c r="N40" s="64"/>
    </row>
    <row r="41" spans="1:14">
      <c r="E41" s="231">
        <f>SUM(E8:E40)</f>
        <v>5005000</v>
      </c>
      <c r="F41" s="231">
        <f t="shared" ref="F41:H41" si="0">SUM(F8:F40)</f>
        <v>5005000</v>
      </c>
      <c r="G41" s="231">
        <f t="shared" si="0"/>
        <v>4960000</v>
      </c>
      <c r="H41" s="231">
        <f t="shared" si="0"/>
        <v>5005000</v>
      </c>
    </row>
  </sheetData>
  <mergeCells count="1">
    <mergeCell ref="E5:H5"/>
  </mergeCells>
  <phoneticPr fontId="4" type="noConversion"/>
  <pageMargins left="0.39370078740157483" right="0.39370078740157483" top="0.86614173228346458" bottom="0.70866141732283472" header="0.51181102362204722" footer="0.43307086614173229"/>
  <pageSetup paperSize="9" orientation="landscape" r:id="rId1"/>
  <headerFooter alignWithMargins="0">
    <oddHeader>&amp;R&amp;"TH SarabunIT๙,ตัวหนา"&amp;18แบบ ผ.01</oddHeader>
    <oddFooter>&amp;R&amp;"TH SarabunIT๙,ธรรมดา"&amp;16หน้า|&amp;"TH SarabunIT๙,ตัวหนา" &amp;P+65&amp;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N55"/>
  <sheetViews>
    <sheetView tabSelected="1" view="pageLayout" zoomScaleSheetLayoutView="100" workbookViewId="0">
      <selection activeCell="G41" sqref="G41"/>
    </sheetView>
  </sheetViews>
  <sheetFormatPr defaultRowHeight="15.75"/>
  <cols>
    <col min="1" max="1" width="4.7109375" style="59" customWidth="1"/>
    <col min="2" max="2" width="20.7109375" style="44" customWidth="1"/>
    <col min="3" max="3" width="12.85546875" style="44" customWidth="1"/>
    <col min="4" max="4" width="13.42578125" style="44" customWidth="1"/>
    <col min="5" max="5" width="13.42578125" style="189" customWidth="1"/>
    <col min="6" max="6" width="14.140625" style="189" customWidth="1"/>
    <col min="7" max="7" width="13.5703125" style="190" customWidth="1"/>
    <col min="8" max="8" width="14.7109375" style="190" customWidth="1"/>
    <col min="9" max="9" width="11.140625" style="44" customWidth="1"/>
    <col min="10" max="10" width="13.28515625" style="44" customWidth="1"/>
    <col min="11" max="11" width="10" style="44" customWidth="1"/>
    <col min="12" max="13" width="9.140625" style="44"/>
    <col min="14" max="14" width="16.28515625" style="44" customWidth="1"/>
  </cols>
  <sheetData>
    <row r="1" spans="1:14" ht="26.25" customHeight="1" thickBot="1">
      <c r="A1" s="242" t="s">
        <v>826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4" ht="27" customHeight="1">
      <c r="A2" s="241" t="s">
        <v>204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</row>
    <row r="3" spans="1:14" ht="23.25" customHeight="1">
      <c r="A3" s="240" t="s">
        <v>827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</row>
    <row r="4" spans="1:14" ht="25.5" customHeight="1">
      <c r="A4" s="240" t="s">
        <v>205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</row>
    <row r="5" spans="1:14" s="10" customFormat="1" ht="24" customHeight="1">
      <c r="A5" s="45" t="s">
        <v>830</v>
      </c>
      <c r="B5" s="45"/>
      <c r="C5" s="46"/>
      <c r="D5" s="46"/>
      <c r="E5" s="185"/>
      <c r="F5" s="185"/>
      <c r="G5" s="185"/>
      <c r="H5" s="185"/>
      <c r="I5" s="46"/>
      <c r="J5" s="46"/>
      <c r="K5" s="46"/>
      <c r="L5" s="47"/>
      <c r="M5" s="47"/>
      <c r="N5" s="47"/>
    </row>
    <row r="6" spans="1:14" s="10" customFormat="1" ht="24" customHeight="1">
      <c r="A6" s="48" t="s">
        <v>829</v>
      </c>
      <c r="B6" s="45"/>
      <c r="C6" s="46"/>
      <c r="D6" s="46"/>
      <c r="E6" s="185"/>
      <c r="F6" s="185"/>
      <c r="G6" s="185"/>
      <c r="H6" s="185"/>
      <c r="I6" s="46"/>
      <c r="J6" s="46"/>
      <c r="K6" s="46"/>
      <c r="L6" s="47"/>
      <c r="M6" s="47"/>
      <c r="N6" s="47"/>
    </row>
    <row r="7" spans="1:14" s="10" customFormat="1" ht="24" customHeight="1">
      <c r="A7" s="45" t="s">
        <v>206</v>
      </c>
      <c r="B7" s="45"/>
      <c r="C7" s="45"/>
      <c r="D7" s="49"/>
      <c r="E7" s="207"/>
      <c r="F7" s="207"/>
      <c r="G7" s="207"/>
      <c r="H7" s="207"/>
      <c r="I7" s="45"/>
      <c r="J7" s="45"/>
      <c r="K7" s="45"/>
      <c r="L7" s="47"/>
      <c r="M7" s="47"/>
      <c r="N7" s="47"/>
    </row>
    <row r="8" spans="1:14" s="10" customFormat="1" ht="24" customHeight="1">
      <c r="A8" s="50" t="s">
        <v>828</v>
      </c>
      <c r="B8" s="45"/>
      <c r="C8" s="45"/>
      <c r="D8" s="45"/>
      <c r="E8" s="207"/>
      <c r="F8" s="207"/>
      <c r="G8" s="207"/>
      <c r="H8" s="207"/>
      <c r="I8" s="45"/>
      <c r="J8" s="45"/>
      <c r="K8" s="45"/>
      <c r="L8" s="47"/>
      <c r="M8" s="47"/>
      <c r="N8" s="47"/>
    </row>
    <row r="9" spans="1:14" s="10" customFormat="1" ht="24" customHeight="1">
      <c r="A9" s="51" t="s">
        <v>207</v>
      </c>
      <c r="B9" s="46"/>
      <c r="C9" s="46"/>
      <c r="D9" s="46"/>
      <c r="E9" s="185"/>
      <c r="F9" s="185"/>
      <c r="G9" s="185"/>
      <c r="H9" s="185"/>
      <c r="I9" s="46"/>
      <c r="J9" s="46"/>
      <c r="K9" s="46"/>
      <c r="L9" s="47"/>
      <c r="M9" s="47"/>
      <c r="N9" s="47"/>
    </row>
    <row r="10" spans="1:14" s="14" customFormat="1" ht="21" customHeight="1">
      <c r="A10" s="208" t="s">
        <v>200</v>
      </c>
      <c r="B10" s="208" t="s">
        <v>201</v>
      </c>
      <c r="C10" s="208" t="s">
        <v>202</v>
      </c>
      <c r="D10" s="208" t="s">
        <v>203</v>
      </c>
      <c r="E10" s="244" t="s">
        <v>866</v>
      </c>
      <c r="F10" s="245"/>
      <c r="G10" s="245"/>
      <c r="H10" s="246"/>
      <c r="I10" s="208" t="s">
        <v>234</v>
      </c>
      <c r="J10" s="208" t="s">
        <v>867</v>
      </c>
      <c r="K10" s="208" t="s">
        <v>869</v>
      </c>
      <c r="L10" s="53"/>
      <c r="M10" s="53"/>
      <c r="N10" s="53"/>
    </row>
    <row r="11" spans="1:14" s="14" customFormat="1" ht="21" customHeight="1">
      <c r="A11" s="209"/>
      <c r="B11" s="209"/>
      <c r="C11" s="209"/>
      <c r="D11" s="209" t="s">
        <v>871</v>
      </c>
      <c r="E11" s="208">
        <v>2561</v>
      </c>
      <c r="F11" s="208">
        <v>2562</v>
      </c>
      <c r="G11" s="208">
        <v>2563</v>
      </c>
      <c r="H11" s="208">
        <v>2564</v>
      </c>
      <c r="I11" s="209" t="s">
        <v>76</v>
      </c>
      <c r="J11" s="209" t="s">
        <v>868</v>
      </c>
      <c r="K11" s="209" t="s">
        <v>870</v>
      </c>
      <c r="L11" s="53"/>
      <c r="M11" s="53"/>
      <c r="N11" s="53"/>
    </row>
    <row r="12" spans="1:14" s="14" customFormat="1" ht="21" customHeight="1">
      <c r="A12" s="210"/>
      <c r="B12" s="210"/>
      <c r="C12" s="210"/>
      <c r="D12" s="210" t="s">
        <v>872</v>
      </c>
      <c r="E12" s="210" t="s">
        <v>865</v>
      </c>
      <c r="F12" s="210" t="s">
        <v>865</v>
      </c>
      <c r="G12" s="210" t="s">
        <v>865</v>
      </c>
      <c r="H12" s="210" t="s">
        <v>865</v>
      </c>
      <c r="I12" s="210"/>
      <c r="J12" s="210"/>
      <c r="K12" s="210" t="s">
        <v>873</v>
      </c>
      <c r="L12" s="53"/>
      <c r="M12" s="53"/>
      <c r="N12" s="53"/>
    </row>
    <row r="13" spans="1:14" s="12" customFormat="1" ht="164.1" customHeight="1">
      <c r="A13" s="55">
        <v>1</v>
      </c>
      <c r="B13" s="56" t="s">
        <v>1047</v>
      </c>
      <c r="C13" s="56" t="s">
        <v>191</v>
      </c>
      <c r="D13" s="56" t="s">
        <v>55</v>
      </c>
      <c r="E13" s="35"/>
      <c r="F13" s="35">
        <v>336000</v>
      </c>
      <c r="G13" s="35"/>
      <c r="H13" s="35"/>
      <c r="I13" s="56" t="s">
        <v>152</v>
      </c>
      <c r="J13" s="56" t="s">
        <v>192</v>
      </c>
      <c r="K13" s="57" t="s">
        <v>933</v>
      </c>
      <c r="L13" s="58"/>
      <c r="M13" s="58"/>
      <c r="N13" s="58"/>
    </row>
    <row r="14" spans="1:14" s="13" customFormat="1" ht="164.1" customHeight="1">
      <c r="A14" s="55">
        <v>2</v>
      </c>
      <c r="B14" s="56" t="s">
        <v>1051</v>
      </c>
      <c r="C14" s="56" t="s">
        <v>191</v>
      </c>
      <c r="D14" s="56" t="s">
        <v>55</v>
      </c>
      <c r="E14" s="35"/>
      <c r="F14" s="35">
        <v>336000</v>
      </c>
      <c r="G14" s="35"/>
      <c r="H14" s="35"/>
      <c r="I14" s="56" t="s">
        <v>152</v>
      </c>
      <c r="J14" s="56" t="s">
        <v>192</v>
      </c>
      <c r="K14" s="57" t="s">
        <v>933</v>
      </c>
      <c r="L14" s="53"/>
      <c r="M14" s="53"/>
      <c r="N14" s="53"/>
    </row>
    <row r="15" spans="1:14" s="12" customFormat="1" ht="123.75" customHeight="1">
      <c r="A15" s="55">
        <v>3</v>
      </c>
      <c r="B15" s="56" t="s">
        <v>569</v>
      </c>
      <c r="C15" s="56" t="s">
        <v>191</v>
      </c>
      <c r="D15" s="56" t="s">
        <v>55</v>
      </c>
      <c r="E15" s="35"/>
      <c r="F15" s="35"/>
      <c r="G15" s="35">
        <v>336000</v>
      </c>
      <c r="H15" s="35"/>
      <c r="I15" s="56" t="s">
        <v>152</v>
      </c>
      <c r="J15" s="56" t="s">
        <v>192</v>
      </c>
      <c r="K15" s="57" t="s">
        <v>933</v>
      </c>
      <c r="L15" s="58"/>
      <c r="M15" s="58"/>
      <c r="N15" s="58"/>
    </row>
    <row r="16" spans="1:14" s="12" customFormat="1" ht="164.1" customHeight="1">
      <c r="A16" s="55">
        <v>4</v>
      </c>
      <c r="B16" s="56" t="s">
        <v>1052</v>
      </c>
      <c r="C16" s="56" t="s">
        <v>191</v>
      </c>
      <c r="D16" s="56" t="s">
        <v>55</v>
      </c>
      <c r="E16" s="35">
        <v>336000</v>
      </c>
      <c r="F16" s="35"/>
      <c r="G16" s="35"/>
      <c r="H16" s="35"/>
      <c r="I16" s="56" t="s">
        <v>152</v>
      </c>
      <c r="J16" s="56" t="s">
        <v>192</v>
      </c>
      <c r="K16" s="57" t="s">
        <v>933</v>
      </c>
      <c r="L16" s="58"/>
      <c r="M16" s="58"/>
      <c r="N16" s="58"/>
    </row>
    <row r="17" spans="1:14" s="12" customFormat="1" ht="164.1" customHeight="1">
      <c r="A17" s="55">
        <v>5</v>
      </c>
      <c r="B17" s="56" t="s">
        <v>1113</v>
      </c>
      <c r="C17" s="56" t="s">
        <v>191</v>
      </c>
      <c r="D17" s="56" t="s">
        <v>55</v>
      </c>
      <c r="E17" s="35">
        <v>336000</v>
      </c>
      <c r="F17" s="35"/>
      <c r="G17" s="35"/>
      <c r="H17" s="35"/>
      <c r="I17" s="56" t="s">
        <v>152</v>
      </c>
      <c r="J17" s="56" t="s">
        <v>192</v>
      </c>
      <c r="K17" s="57" t="s">
        <v>933</v>
      </c>
      <c r="L17" s="58"/>
      <c r="M17" s="58"/>
      <c r="N17" s="58"/>
    </row>
    <row r="18" spans="1:14" s="12" customFormat="1" ht="127.5" customHeight="1">
      <c r="A18" s="55">
        <v>6</v>
      </c>
      <c r="B18" s="56" t="s">
        <v>570</v>
      </c>
      <c r="C18" s="56" t="s">
        <v>191</v>
      </c>
      <c r="D18" s="56" t="s">
        <v>55</v>
      </c>
      <c r="E18" s="35"/>
      <c r="F18" s="35"/>
      <c r="G18" s="35">
        <v>336000</v>
      </c>
      <c r="H18" s="35"/>
      <c r="I18" s="56" t="s">
        <v>152</v>
      </c>
      <c r="J18" s="56" t="s">
        <v>192</v>
      </c>
      <c r="K18" s="57" t="s">
        <v>933</v>
      </c>
      <c r="L18" s="58"/>
      <c r="M18" s="58"/>
      <c r="N18" s="58"/>
    </row>
    <row r="19" spans="1:14" s="12" customFormat="1" ht="127.5" customHeight="1">
      <c r="A19" s="55">
        <v>7</v>
      </c>
      <c r="B19" s="56" t="s">
        <v>571</v>
      </c>
      <c r="C19" s="56" t="s">
        <v>191</v>
      </c>
      <c r="D19" s="56" t="s">
        <v>55</v>
      </c>
      <c r="E19" s="35"/>
      <c r="F19" s="35"/>
      <c r="G19" s="35">
        <v>336000</v>
      </c>
      <c r="H19" s="35"/>
      <c r="I19" s="56" t="s">
        <v>152</v>
      </c>
      <c r="J19" s="56" t="s">
        <v>192</v>
      </c>
      <c r="K19" s="57" t="s">
        <v>933</v>
      </c>
      <c r="L19" s="58"/>
      <c r="M19" s="58"/>
      <c r="N19" s="58"/>
    </row>
    <row r="20" spans="1:14" s="12" customFormat="1" ht="150.75" customHeight="1">
      <c r="A20" s="55">
        <v>8</v>
      </c>
      <c r="B20" s="56" t="s">
        <v>1048</v>
      </c>
      <c r="C20" s="56" t="s">
        <v>191</v>
      </c>
      <c r="D20" s="56" t="s">
        <v>55</v>
      </c>
      <c r="E20" s="35"/>
      <c r="F20" s="35"/>
      <c r="G20" s="35">
        <v>336000</v>
      </c>
      <c r="H20" s="35"/>
      <c r="I20" s="56"/>
      <c r="J20" s="56" t="s">
        <v>192</v>
      </c>
      <c r="K20" s="57" t="s">
        <v>933</v>
      </c>
      <c r="L20" s="58"/>
      <c r="M20" s="58"/>
      <c r="N20" s="58"/>
    </row>
    <row r="21" spans="1:14" s="12" customFormat="1" ht="126" customHeight="1">
      <c r="A21" s="55">
        <v>9</v>
      </c>
      <c r="B21" s="56" t="s">
        <v>675</v>
      </c>
      <c r="C21" s="56" t="s">
        <v>191</v>
      </c>
      <c r="D21" s="56" t="s">
        <v>55</v>
      </c>
      <c r="E21" s="35"/>
      <c r="F21" s="35">
        <v>336000</v>
      </c>
      <c r="G21" s="35"/>
      <c r="H21" s="35"/>
      <c r="I21" s="56" t="s">
        <v>152</v>
      </c>
      <c r="J21" s="56" t="s">
        <v>192</v>
      </c>
      <c r="K21" s="57" t="s">
        <v>933</v>
      </c>
      <c r="L21" s="58"/>
      <c r="M21" s="58"/>
      <c r="N21" s="58"/>
    </row>
    <row r="22" spans="1:14" s="12" customFormat="1" ht="120" customHeight="1">
      <c r="A22" s="55">
        <v>10</v>
      </c>
      <c r="B22" s="56" t="s">
        <v>676</v>
      </c>
      <c r="C22" s="56" t="s">
        <v>191</v>
      </c>
      <c r="D22" s="56" t="s">
        <v>55</v>
      </c>
      <c r="E22" s="35">
        <v>336000</v>
      </c>
      <c r="F22" s="35"/>
      <c r="G22" s="35"/>
      <c r="H22" s="35"/>
      <c r="I22" s="56" t="s">
        <v>152</v>
      </c>
      <c r="J22" s="56" t="s">
        <v>192</v>
      </c>
      <c r="K22" s="57" t="s">
        <v>933</v>
      </c>
      <c r="L22" s="58"/>
      <c r="M22" s="58"/>
      <c r="N22" s="58"/>
    </row>
    <row r="23" spans="1:14" s="12" customFormat="1" ht="125.25" customHeight="1">
      <c r="A23" s="55">
        <v>11</v>
      </c>
      <c r="B23" s="56" t="s">
        <v>572</v>
      </c>
      <c r="C23" s="56" t="s">
        <v>191</v>
      </c>
      <c r="D23" s="56" t="s">
        <v>55</v>
      </c>
      <c r="E23" s="35"/>
      <c r="F23" s="35">
        <v>336000</v>
      </c>
      <c r="G23" s="35"/>
      <c r="H23" s="35"/>
      <c r="I23" s="56" t="s">
        <v>152</v>
      </c>
      <c r="J23" s="56" t="s">
        <v>192</v>
      </c>
      <c r="K23" s="57" t="s">
        <v>933</v>
      </c>
      <c r="L23" s="58"/>
      <c r="M23" s="58"/>
      <c r="N23" s="58"/>
    </row>
    <row r="24" spans="1:14" s="12" customFormat="1" ht="125.25" customHeight="1">
      <c r="A24" s="55">
        <v>12</v>
      </c>
      <c r="B24" s="56" t="s">
        <v>573</v>
      </c>
      <c r="C24" s="56" t="s">
        <v>191</v>
      </c>
      <c r="D24" s="56" t="s">
        <v>55</v>
      </c>
      <c r="E24" s="35"/>
      <c r="F24" s="35"/>
      <c r="G24" s="35"/>
      <c r="H24" s="35">
        <v>336000</v>
      </c>
      <c r="I24" s="56" t="s">
        <v>152</v>
      </c>
      <c r="J24" s="56" t="s">
        <v>192</v>
      </c>
      <c r="K24" s="57" t="s">
        <v>933</v>
      </c>
      <c r="L24" s="58"/>
      <c r="M24" s="58"/>
      <c r="N24" s="58"/>
    </row>
    <row r="25" spans="1:14" s="11" customFormat="1" ht="119.25" customHeight="1">
      <c r="A25" s="55">
        <v>13</v>
      </c>
      <c r="B25" s="56" t="s">
        <v>677</v>
      </c>
      <c r="C25" s="56" t="s">
        <v>191</v>
      </c>
      <c r="D25" s="56" t="s">
        <v>55</v>
      </c>
      <c r="E25" s="35"/>
      <c r="F25" s="35"/>
      <c r="G25" s="35"/>
      <c r="H25" s="35">
        <v>336000</v>
      </c>
      <c r="I25" s="56" t="s">
        <v>152</v>
      </c>
      <c r="J25" s="56" t="s">
        <v>192</v>
      </c>
      <c r="K25" s="57" t="s">
        <v>933</v>
      </c>
      <c r="L25" s="53"/>
      <c r="M25" s="53"/>
      <c r="N25" s="53"/>
    </row>
    <row r="26" spans="1:14" s="12" customFormat="1" ht="126.75" customHeight="1">
      <c r="A26" s="55">
        <v>14</v>
      </c>
      <c r="B26" s="56" t="s">
        <v>1053</v>
      </c>
      <c r="C26" s="56" t="s">
        <v>191</v>
      </c>
      <c r="D26" s="56" t="s">
        <v>55</v>
      </c>
      <c r="E26" s="35">
        <v>336000</v>
      </c>
      <c r="F26" s="35"/>
      <c r="G26" s="35"/>
      <c r="H26" s="35"/>
      <c r="I26" s="56" t="s">
        <v>152</v>
      </c>
      <c r="J26" s="56" t="s">
        <v>192</v>
      </c>
      <c r="K26" s="57" t="s">
        <v>933</v>
      </c>
      <c r="L26" s="58"/>
      <c r="M26" s="58"/>
      <c r="N26" s="58"/>
    </row>
    <row r="27" spans="1:14" s="12" customFormat="1" ht="131.25" customHeight="1">
      <c r="A27" s="55">
        <v>15</v>
      </c>
      <c r="B27" s="56" t="s">
        <v>574</v>
      </c>
      <c r="C27" s="56" t="s">
        <v>191</v>
      </c>
      <c r="D27" s="56" t="s">
        <v>55</v>
      </c>
      <c r="E27" s="35"/>
      <c r="F27" s="35"/>
      <c r="G27" s="35"/>
      <c r="H27" s="35">
        <v>336000</v>
      </c>
      <c r="I27" s="56" t="s">
        <v>152</v>
      </c>
      <c r="J27" s="56" t="s">
        <v>192</v>
      </c>
      <c r="K27" s="57" t="s">
        <v>933</v>
      </c>
      <c r="L27" s="58"/>
      <c r="M27" s="58"/>
      <c r="N27" s="58"/>
    </row>
    <row r="28" spans="1:14" s="12" customFormat="1" ht="124.5" customHeight="1">
      <c r="A28" s="55">
        <v>16</v>
      </c>
      <c r="B28" s="56" t="s">
        <v>350</v>
      </c>
      <c r="C28" s="56" t="s">
        <v>191</v>
      </c>
      <c r="D28" s="56" t="s">
        <v>55</v>
      </c>
      <c r="E28" s="35"/>
      <c r="F28" s="35">
        <v>336000</v>
      </c>
      <c r="G28" s="35"/>
      <c r="H28" s="35"/>
      <c r="I28" s="56" t="s">
        <v>152</v>
      </c>
      <c r="J28" s="56" t="s">
        <v>192</v>
      </c>
      <c r="K28" s="57" t="s">
        <v>933</v>
      </c>
      <c r="L28" s="58"/>
      <c r="M28" s="58"/>
      <c r="N28" s="58"/>
    </row>
    <row r="29" spans="1:14" s="12" customFormat="1" ht="122.25" customHeight="1">
      <c r="A29" s="55">
        <v>17</v>
      </c>
      <c r="B29" s="56" t="s">
        <v>575</v>
      </c>
      <c r="C29" s="56" t="s">
        <v>191</v>
      </c>
      <c r="D29" s="56" t="s">
        <v>55</v>
      </c>
      <c r="E29" s="35">
        <v>336000</v>
      </c>
      <c r="F29" s="35"/>
      <c r="G29" s="35"/>
      <c r="H29" s="35"/>
      <c r="I29" s="56" t="s">
        <v>152</v>
      </c>
      <c r="J29" s="56" t="s">
        <v>192</v>
      </c>
      <c r="K29" s="57" t="s">
        <v>933</v>
      </c>
      <c r="L29" s="58"/>
      <c r="M29" s="58"/>
      <c r="N29" s="58"/>
    </row>
    <row r="30" spans="1:14" s="12" customFormat="1" ht="122.25" customHeight="1">
      <c r="A30" s="55">
        <v>18</v>
      </c>
      <c r="B30" s="56" t="s">
        <v>1084</v>
      </c>
      <c r="C30" s="56" t="s">
        <v>191</v>
      </c>
      <c r="D30" s="56" t="s">
        <v>55</v>
      </c>
      <c r="E30" s="35">
        <v>336000</v>
      </c>
      <c r="F30" s="35"/>
      <c r="G30" s="35"/>
      <c r="H30" s="35"/>
      <c r="I30" s="56" t="s">
        <v>152</v>
      </c>
      <c r="J30" s="56" t="s">
        <v>192</v>
      </c>
      <c r="K30" s="57" t="s">
        <v>933</v>
      </c>
      <c r="L30" s="58"/>
      <c r="M30" s="58"/>
      <c r="N30" s="58"/>
    </row>
    <row r="31" spans="1:14" s="12" customFormat="1" ht="122.25" customHeight="1">
      <c r="A31" s="55">
        <v>19</v>
      </c>
      <c r="B31" s="56" t="s">
        <v>576</v>
      </c>
      <c r="C31" s="56" t="s">
        <v>191</v>
      </c>
      <c r="D31" s="56" t="s">
        <v>55</v>
      </c>
      <c r="E31" s="35"/>
      <c r="F31" s="35">
        <v>336000</v>
      </c>
      <c r="G31" s="35"/>
      <c r="H31" s="35"/>
      <c r="I31" s="56" t="s">
        <v>152</v>
      </c>
      <c r="J31" s="56" t="s">
        <v>192</v>
      </c>
      <c r="K31" s="57" t="s">
        <v>933</v>
      </c>
      <c r="L31" s="58"/>
      <c r="M31" s="58"/>
      <c r="N31" s="58"/>
    </row>
    <row r="32" spans="1:14" s="11" customFormat="1" ht="126" customHeight="1">
      <c r="A32" s="55">
        <v>20</v>
      </c>
      <c r="B32" s="56" t="s">
        <v>577</v>
      </c>
      <c r="C32" s="56" t="s">
        <v>191</v>
      </c>
      <c r="D32" s="56" t="s">
        <v>55</v>
      </c>
      <c r="E32" s="35"/>
      <c r="F32" s="35"/>
      <c r="G32" s="35"/>
      <c r="H32" s="35">
        <v>336000</v>
      </c>
      <c r="I32" s="56" t="s">
        <v>152</v>
      </c>
      <c r="J32" s="56" t="s">
        <v>192</v>
      </c>
      <c r="K32" s="57" t="s">
        <v>933</v>
      </c>
      <c r="L32" s="53"/>
      <c r="M32" s="53"/>
      <c r="N32" s="53"/>
    </row>
    <row r="33" spans="1:14" s="11" customFormat="1" ht="120" customHeight="1">
      <c r="A33" s="55">
        <v>21</v>
      </c>
      <c r="B33" s="56" t="s">
        <v>578</v>
      </c>
      <c r="C33" s="56" t="s">
        <v>191</v>
      </c>
      <c r="D33" s="56" t="s">
        <v>55</v>
      </c>
      <c r="E33" s="35"/>
      <c r="F33" s="35"/>
      <c r="G33" s="35"/>
      <c r="H33" s="35">
        <v>375000</v>
      </c>
      <c r="I33" s="56" t="s">
        <v>152</v>
      </c>
      <c r="J33" s="56" t="s">
        <v>192</v>
      </c>
      <c r="K33" s="57" t="s">
        <v>933</v>
      </c>
      <c r="L33" s="53"/>
      <c r="M33" s="53"/>
      <c r="N33" s="53"/>
    </row>
    <row r="34" spans="1:14" s="11" customFormat="1" ht="164.1" customHeight="1">
      <c r="A34" s="55">
        <v>22</v>
      </c>
      <c r="B34" s="56" t="s">
        <v>1054</v>
      </c>
      <c r="C34" s="56" t="s">
        <v>191</v>
      </c>
      <c r="D34" s="56" t="s">
        <v>55</v>
      </c>
      <c r="E34" s="35">
        <v>336000</v>
      </c>
      <c r="F34" s="35"/>
      <c r="G34" s="35"/>
      <c r="H34" s="212"/>
      <c r="I34" s="56" t="s">
        <v>152</v>
      </c>
      <c r="J34" s="56" t="s">
        <v>192</v>
      </c>
      <c r="K34" s="57" t="s">
        <v>933</v>
      </c>
      <c r="L34" s="53"/>
      <c r="M34" s="53"/>
      <c r="N34" s="53"/>
    </row>
    <row r="35" spans="1:14" s="12" customFormat="1" ht="164.1" customHeight="1">
      <c r="A35" s="55">
        <v>23</v>
      </c>
      <c r="B35" s="56" t="s">
        <v>579</v>
      </c>
      <c r="C35" s="56" t="s">
        <v>191</v>
      </c>
      <c r="D35" s="56" t="s">
        <v>55</v>
      </c>
      <c r="E35" s="35"/>
      <c r="F35" s="35"/>
      <c r="G35" s="35"/>
      <c r="H35" s="35">
        <v>336000</v>
      </c>
      <c r="I35" s="56" t="s">
        <v>152</v>
      </c>
      <c r="J35" s="56" t="s">
        <v>192</v>
      </c>
      <c r="K35" s="57" t="s">
        <v>933</v>
      </c>
      <c r="L35" s="58"/>
      <c r="M35" s="58"/>
      <c r="N35" s="58"/>
    </row>
    <row r="36" spans="1:14" s="12" customFormat="1" ht="120" customHeight="1">
      <c r="A36" s="55">
        <v>24</v>
      </c>
      <c r="B36" s="56" t="s">
        <v>678</v>
      </c>
      <c r="C36" s="56" t="s">
        <v>191</v>
      </c>
      <c r="D36" s="56" t="s">
        <v>55</v>
      </c>
      <c r="E36" s="35"/>
      <c r="F36" s="35"/>
      <c r="G36" s="35"/>
      <c r="H36" s="35">
        <v>375000</v>
      </c>
      <c r="I36" s="56" t="s">
        <v>152</v>
      </c>
      <c r="J36" s="56" t="s">
        <v>192</v>
      </c>
      <c r="K36" s="57" t="s">
        <v>933</v>
      </c>
      <c r="L36" s="58"/>
      <c r="M36" s="58"/>
      <c r="N36" s="58"/>
    </row>
    <row r="37" spans="1:14" s="12" customFormat="1" ht="123.75" customHeight="1">
      <c r="A37" s="55">
        <v>25</v>
      </c>
      <c r="B37" s="56" t="s">
        <v>1055</v>
      </c>
      <c r="C37" s="56" t="s">
        <v>191</v>
      </c>
      <c r="D37" s="56" t="s">
        <v>55</v>
      </c>
      <c r="E37" s="35">
        <v>336000</v>
      </c>
      <c r="F37" s="35"/>
      <c r="G37" s="35"/>
      <c r="H37" s="212"/>
      <c r="I37" s="56" t="s">
        <v>152</v>
      </c>
      <c r="J37" s="56" t="s">
        <v>192</v>
      </c>
      <c r="K37" s="57" t="s">
        <v>933</v>
      </c>
      <c r="L37" s="58"/>
      <c r="M37" s="58"/>
      <c r="N37" s="58"/>
    </row>
    <row r="38" spans="1:14" s="12" customFormat="1" ht="125.25" customHeight="1">
      <c r="A38" s="55">
        <v>26</v>
      </c>
      <c r="B38" s="56" t="s">
        <v>1056</v>
      </c>
      <c r="C38" s="56" t="s">
        <v>191</v>
      </c>
      <c r="D38" s="56" t="s">
        <v>55</v>
      </c>
      <c r="E38" s="35">
        <v>336000</v>
      </c>
      <c r="F38" s="35"/>
      <c r="G38" s="35"/>
      <c r="H38" s="35"/>
      <c r="I38" s="56" t="s">
        <v>152</v>
      </c>
      <c r="J38" s="56" t="s">
        <v>192</v>
      </c>
      <c r="K38" s="57" t="s">
        <v>933</v>
      </c>
      <c r="L38" s="58"/>
      <c r="M38" s="58"/>
      <c r="N38" s="58"/>
    </row>
    <row r="39" spans="1:14" s="12" customFormat="1" ht="120" customHeight="1">
      <c r="A39" s="55">
        <v>27</v>
      </c>
      <c r="B39" s="56" t="s">
        <v>1057</v>
      </c>
      <c r="C39" s="56" t="s">
        <v>191</v>
      </c>
      <c r="D39" s="56" t="s">
        <v>55</v>
      </c>
      <c r="E39" s="35">
        <v>336000</v>
      </c>
      <c r="F39" s="35"/>
      <c r="G39" s="35"/>
      <c r="H39" s="35"/>
      <c r="I39" s="56" t="s">
        <v>152</v>
      </c>
      <c r="J39" s="56" t="s">
        <v>192</v>
      </c>
      <c r="K39" s="57" t="s">
        <v>933</v>
      </c>
      <c r="L39" s="58"/>
      <c r="M39" s="58"/>
      <c r="N39" s="58"/>
    </row>
    <row r="40" spans="1:14" s="12" customFormat="1" ht="164.1" customHeight="1">
      <c r="A40" s="55">
        <v>28</v>
      </c>
      <c r="B40" s="56" t="s">
        <v>580</v>
      </c>
      <c r="C40" s="56" t="s">
        <v>191</v>
      </c>
      <c r="D40" s="56" t="s">
        <v>55</v>
      </c>
      <c r="E40" s="35"/>
      <c r="F40" s="35"/>
      <c r="G40" s="35"/>
      <c r="H40" s="35">
        <v>336000</v>
      </c>
      <c r="I40" s="56" t="s">
        <v>152</v>
      </c>
      <c r="J40" s="56" t="s">
        <v>192</v>
      </c>
      <c r="K40" s="57" t="s">
        <v>933</v>
      </c>
      <c r="L40" s="58"/>
      <c r="M40" s="58"/>
      <c r="N40" s="58"/>
    </row>
    <row r="41" spans="1:14" s="12" customFormat="1" ht="164.1" customHeight="1">
      <c r="A41" s="55">
        <v>29</v>
      </c>
      <c r="B41" s="56" t="s">
        <v>1058</v>
      </c>
      <c r="C41" s="56" t="s">
        <v>191</v>
      </c>
      <c r="D41" s="56" t="s">
        <v>55</v>
      </c>
      <c r="E41" s="35">
        <v>336000</v>
      </c>
      <c r="F41" s="35"/>
      <c r="G41" s="35"/>
      <c r="H41" s="35">
        <v>336000</v>
      </c>
      <c r="I41" s="56" t="s">
        <v>152</v>
      </c>
      <c r="J41" s="56" t="s">
        <v>192</v>
      </c>
      <c r="K41" s="57" t="s">
        <v>933</v>
      </c>
      <c r="L41" s="58"/>
      <c r="M41" s="58"/>
      <c r="N41" s="58"/>
    </row>
    <row r="42" spans="1:14" s="12" customFormat="1" ht="127.5" customHeight="1">
      <c r="A42" s="55">
        <v>30</v>
      </c>
      <c r="B42" s="56" t="s">
        <v>1049</v>
      </c>
      <c r="C42" s="56" t="s">
        <v>191</v>
      </c>
      <c r="D42" s="56" t="s">
        <v>55</v>
      </c>
      <c r="E42" s="35"/>
      <c r="F42" s="35"/>
      <c r="G42" s="35"/>
      <c r="H42" s="35">
        <v>336000</v>
      </c>
      <c r="I42" s="56" t="s">
        <v>152</v>
      </c>
      <c r="J42" s="56" t="s">
        <v>192</v>
      </c>
      <c r="K42" s="57" t="s">
        <v>933</v>
      </c>
      <c r="L42" s="58"/>
      <c r="M42" s="58"/>
      <c r="N42" s="58"/>
    </row>
    <row r="43" spans="1:14" s="12" customFormat="1" ht="127.5" customHeight="1">
      <c r="A43" s="55">
        <v>31</v>
      </c>
      <c r="B43" s="56" t="s">
        <v>1059</v>
      </c>
      <c r="C43" s="56" t="s">
        <v>191</v>
      </c>
      <c r="D43" s="56" t="s">
        <v>55</v>
      </c>
      <c r="E43" s="35">
        <v>336000</v>
      </c>
      <c r="F43" s="35"/>
      <c r="G43" s="35"/>
      <c r="H43" s="35"/>
      <c r="I43" s="56" t="s">
        <v>152</v>
      </c>
      <c r="J43" s="56" t="s">
        <v>192</v>
      </c>
      <c r="K43" s="57" t="s">
        <v>933</v>
      </c>
      <c r="L43" s="58"/>
      <c r="M43" s="58"/>
      <c r="N43" s="58"/>
    </row>
    <row r="44" spans="1:14" s="12" customFormat="1" ht="128.25" customHeight="1">
      <c r="A44" s="55">
        <v>32</v>
      </c>
      <c r="B44" s="56" t="s">
        <v>493</v>
      </c>
      <c r="C44" s="56" t="s">
        <v>191</v>
      </c>
      <c r="D44" s="56" t="s">
        <v>1110</v>
      </c>
      <c r="E44" s="35"/>
      <c r="F44" s="35"/>
      <c r="G44" s="35"/>
      <c r="H44" s="35">
        <v>4200000</v>
      </c>
      <c r="I44" s="56" t="s">
        <v>152</v>
      </c>
      <c r="J44" s="56" t="s">
        <v>192</v>
      </c>
      <c r="K44" s="57" t="s">
        <v>492</v>
      </c>
      <c r="L44" s="58"/>
      <c r="M44" s="58"/>
      <c r="N44" s="58"/>
    </row>
    <row r="45" spans="1:14" s="12" customFormat="1" ht="131.25" customHeight="1">
      <c r="A45" s="55">
        <v>33</v>
      </c>
      <c r="B45" s="56" t="s">
        <v>747</v>
      </c>
      <c r="C45" s="56" t="s">
        <v>191</v>
      </c>
      <c r="D45" s="56" t="s">
        <v>1085</v>
      </c>
      <c r="E45" s="35">
        <v>4830000</v>
      </c>
      <c r="F45" s="35"/>
      <c r="G45" s="35"/>
      <c r="H45" s="35"/>
      <c r="I45" s="56" t="s">
        <v>152</v>
      </c>
      <c r="J45" s="56" t="s">
        <v>192</v>
      </c>
      <c r="K45" s="57" t="s">
        <v>679</v>
      </c>
      <c r="L45" s="58"/>
      <c r="M45" s="58"/>
      <c r="N45" s="58"/>
    </row>
    <row r="46" spans="1:14" s="12" customFormat="1" ht="164.1" customHeight="1">
      <c r="A46" s="55">
        <v>34</v>
      </c>
      <c r="B46" s="56" t="s">
        <v>717</v>
      </c>
      <c r="C46" s="56" t="s">
        <v>191</v>
      </c>
      <c r="D46" s="56" t="s">
        <v>716</v>
      </c>
      <c r="E46" s="35">
        <v>25000000</v>
      </c>
      <c r="F46" s="35">
        <v>25000000</v>
      </c>
      <c r="G46" s="35">
        <v>25000000</v>
      </c>
      <c r="H46" s="35">
        <v>25000000</v>
      </c>
      <c r="I46" s="56" t="s">
        <v>152</v>
      </c>
      <c r="J46" s="56" t="s">
        <v>192</v>
      </c>
      <c r="K46" s="57" t="s">
        <v>679</v>
      </c>
      <c r="L46" s="58"/>
      <c r="M46" s="58"/>
      <c r="N46" s="58"/>
    </row>
    <row r="47" spans="1:14" s="12" customFormat="1" ht="124.5" customHeight="1">
      <c r="A47" s="55">
        <v>35</v>
      </c>
      <c r="B47" s="56" t="s">
        <v>718</v>
      </c>
      <c r="C47" s="56" t="s">
        <v>191</v>
      </c>
      <c r="D47" s="56" t="s">
        <v>719</v>
      </c>
      <c r="E47" s="35">
        <v>1732500</v>
      </c>
      <c r="F47" s="35">
        <v>1732500</v>
      </c>
      <c r="G47" s="35">
        <v>1732500</v>
      </c>
      <c r="H47" s="35">
        <v>1732500</v>
      </c>
      <c r="I47" s="56" t="s">
        <v>152</v>
      </c>
      <c r="J47" s="56" t="s">
        <v>192</v>
      </c>
      <c r="K47" s="57" t="s">
        <v>679</v>
      </c>
      <c r="L47" s="58"/>
      <c r="M47" s="58"/>
      <c r="N47" s="58"/>
    </row>
    <row r="48" spans="1:14" s="12" customFormat="1" ht="164.1" customHeight="1">
      <c r="A48" s="55">
        <v>36</v>
      </c>
      <c r="B48" s="56" t="s">
        <v>720</v>
      </c>
      <c r="C48" s="56" t="s">
        <v>191</v>
      </c>
      <c r="D48" s="56" t="s">
        <v>721</v>
      </c>
      <c r="E48" s="35">
        <v>2047500</v>
      </c>
      <c r="F48" s="35">
        <v>2047500</v>
      </c>
      <c r="G48" s="35">
        <v>2047500</v>
      </c>
      <c r="H48" s="35">
        <v>2047500</v>
      </c>
      <c r="I48" s="56" t="s">
        <v>152</v>
      </c>
      <c r="J48" s="56" t="s">
        <v>192</v>
      </c>
      <c r="K48" s="57" t="s">
        <v>679</v>
      </c>
      <c r="L48" s="58"/>
      <c r="M48" s="58"/>
      <c r="N48" s="58"/>
    </row>
    <row r="49" spans="1:14" s="12" customFormat="1" ht="128.25" customHeight="1">
      <c r="A49" s="55">
        <v>37</v>
      </c>
      <c r="B49" s="56" t="s">
        <v>722</v>
      </c>
      <c r="C49" s="56" t="s">
        <v>191</v>
      </c>
      <c r="D49" s="56" t="s">
        <v>723</v>
      </c>
      <c r="E49" s="35">
        <v>1391250</v>
      </c>
      <c r="F49" s="35">
        <v>1391250</v>
      </c>
      <c r="G49" s="35">
        <v>1391250</v>
      </c>
      <c r="H49" s="35">
        <v>1391250</v>
      </c>
      <c r="I49" s="56" t="s">
        <v>152</v>
      </c>
      <c r="J49" s="56" t="s">
        <v>192</v>
      </c>
      <c r="K49" s="57" t="s">
        <v>679</v>
      </c>
      <c r="L49" s="58"/>
      <c r="M49" s="58"/>
      <c r="N49" s="58"/>
    </row>
    <row r="50" spans="1:14" s="12" customFormat="1" ht="124.5" customHeight="1">
      <c r="A50" s="55">
        <v>38</v>
      </c>
      <c r="B50" s="56" t="s">
        <v>680</v>
      </c>
      <c r="C50" s="56" t="s">
        <v>191</v>
      </c>
      <c r="D50" s="56" t="s">
        <v>53</v>
      </c>
      <c r="E50" s="35">
        <v>2100000</v>
      </c>
      <c r="F50" s="35"/>
      <c r="G50" s="35"/>
      <c r="H50" s="35"/>
      <c r="I50" s="56" t="s">
        <v>152</v>
      </c>
      <c r="J50" s="56" t="s">
        <v>192</v>
      </c>
      <c r="K50" s="57" t="s">
        <v>492</v>
      </c>
      <c r="L50" s="58"/>
      <c r="M50" s="58"/>
      <c r="N50" s="58"/>
    </row>
    <row r="51" spans="1:14" s="12" customFormat="1" ht="125.25" customHeight="1">
      <c r="A51" s="55">
        <v>39</v>
      </c>
      <c r="B51" s="56" t="s">
        <v>681</v>
      </c>
      <c r="C51" s="56" t="s">
        <v>191</v>
      </c>
      <c r="D51" s="56" t="s">
        <v>54</v>
      </c>
      <c r="E51" s="35">
        <v>3150000</v>
      </c>
      <c r="F51" s="35"/>
      <c r="G51" s="35"/>
      <c r="H51" s="35"/>
      <c r="I51" s="56" t="s">
        <v>152</v>
      </c>
      <c r="J51" s="56" t="s">
        <v>192</v>
      </c>
      <c r="K51" s="57" t="s">
        <v>492</v>
      </c>
      <c r="L51" s="58"/>
      <c r="M51" s="58"/>
      <c r="N51" s="58"/>
    </row>
    <row r="52" spans="1:14" s="12" customFormat="1" ht="127.5" customHeight="1">
      <c r="A52" s="55">
        <v>40</v>
      </c>
      <c r="B52" s="56" t="s">
        <v>494</v>
      </c>
      <c r="C52" s="56" t="s">
        <v>191</v>
      </c>
      <c r="D52" s="56" t="s">
        <v>462</v>
      </c>
      <c r="E52" s="35"/>
      <c r="F52" s="35">
        <v>3150000</v>
      </c>
      <c r="G52" s="35"/>
      <c r="H52" s="35"/>
      <c r="I52" s="56" t="s">
        <v>152</v>
      </c>
      <c r="J52" s="56" t="s">
        <v>192</v>
      </c>
      <c r="K52" s="57" t="s">
        <v>492</v>
      </c>
      <c r="L52" s="58"/>
      <c r="M52" s="58"/>
      <c r="N52" s="58"/>
    </row>
    <row r="53" spans="1:14" s="12" customFormat="1" ht="117" customHeight="1">
      <c r="A53" s="55">
        <v>41</v>
      </c>
      <c r="B53" s="56" t="s">
        <v>1050</v>
      </c>
      <c r="C53" s="56" t="s">
        <v>191</v>
      </c>
      <c r="D53" s="56" t="s">
        <v>52</v>
      </c>
      <c r="E53" s="35">
        <v>5460000</v>
      </c>
      <c r="F53" s="35"/>
      <c r="G53" s="35"/>
      <c r="H53" s="35"/>
      <c r="I53" s="56" t="s">
        <v>152</v>
      </c>
      <c r="J53" s="56" t="s">
        <v>192</v>
      </c>
      <c r="K53" s="57" t="s">
        <v>679</v>
      </c>
      <c r="L53" s="58"/>
      <c r="M53" s="58"/>
      <c r="N53" s="58"/>
    </row>
    <row r="54" spans="1:14" ht="117">
      <c r="A54" s="55">
        <v>42</v>
      </c>
      <c r="B54" s="56" t="s">
        <v>1134</v>
      </c>
      <c r="C54" s="56" t="s">
        <v>191</v>
      </c>
      <c r="D54" s="56" t="s">
        <v>52</v>
      </c>
      <c r="E54" s="35"/>
      <c r="F54" s="35">
        <v>5460000</v>
      </c>
      <c r="G54" s="35">
        <v>5460000</v>
      </c>
      <c r="H54" s="35"/>
      <c r="I54" s="56" t="s">
        <v>152</v>
      </c>
      <c r="J54" s="56" t="s">
        <v>192</v>
      </c>
      <c r="K54" s="57" t="s">
        <v>679</v>
      </c>
    </row>
    <row r="55" spans="1:14">
      <c r="E55" s="231">
        <f>SUM(E13:E54)</f>
        <v>49743250</v>
      </c>
      <c r="F55" s="231">
        <f t="shared" ref="F55:H55" si="0">SUM(F13:F54)</f>
        <v>40797250</v>
      </c>
      <c r="G55" s="231">
        <f t="shared" si="0"/>
        <v>36975250</v>
      </c>
      <c r="H55" s="231">
        <f t="shared" si="0"/>
        <v>37809250</v>
      </c>
    </row>
  </sheetData>
  <mergeCells count="5">
    <mergeCell ref="A4:K4"/>
    <mergeCell ref="A3:K3"/>
    <mergeCell ref="A2:K2"/>
    <mergeCell ref="A1:K1"/>
    <mergeCell ref="E10:H10"/>
  </mergeCells>
  <phoneticPr fontId="4" type="noConversion"/>
  <pageMargins left="0.39370078740157483" right="0.39370078740157483" top="0.86614173228346458" bottom="0.70866141732283472" header="0.51181102362204722" footer="0.43307086614173229"/>
  <pageSetup paperSize="9" orientation="landscape" r:id="rId1"/>
  <headerFooter alignWithMargins="0">
    <oddHeader>&amp;R&amp;"TH SarabunIT๙,ตัวหนา"&amp;18แบบ ผ.01</oddHeader>
    <oddFooter>&amp;R&amp;"TH SarabunIT๙,ธรรมดา"&amp;16หน้า|&amp;"TH SarabunIT๙,ตัวหนา" &amp;P+65&amp;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33"/>
  <dimension ref="A1:O17"/>
  <sheetViews>
    <sheetView view="pageLayout" topLeftCell="A7" zoomScaleSheetLayoutView="100" workbookViewId="0">
      <selection activeCell="G41" sqref="G41"/>
    </sheetView>
  </sheetViews>
  <sheetFormatPr defaultRowHeight="20.25"/>
  <cols>
    <col min="1" max="1" width="4.7109375" style="65" customWidth="1"/>
    <col min="2" max="2" width="23.7109375" style="25" customWidth="1"/>
    <col min="3" max="3" width="17.7109375" style="25" customWidth="1"/>
    <col min="4" max="4" width="14.7109375" style="25" customWidth="1"/>
    <col min="5" max="6" width="9.7109375" style="193" customWidth="1"/>
    <col min="7" max="8" width="9.7109375" style="194" customWidth="1"/>
    <col min="9" max="10" width="15.7109375" style="25" customWidth="1"/>
    <col min="11" max="11" width="10.7109375" style="25" customWidth="1"/>
    <col min="12" max="12" width="10.42578125" style="25" customWidth="1"/>
    <col min="13" max="13" width="5" style="60" customWidth="1"/>
    <col min="14" max="14" width="9.140625" style="60"/>
  </cols>
  <sheetData>
    <row r="1" spans="1:15" s="10" customFormat="1" ht="23.1" customHeight="1">
      <c r="A1" s="45" t="s">
        <v>831</v>
      </c>
      <c r="B1" s="45"/>
      <c r="C1" s="46"/>
      <c r="D1" s="46"/>
      <c r="E1" s="185"/>
      <c r="F1" s="185"/>
      <c r="G1" s="185"/>
      <c r="H1" s="185"/>
      <c r="I1" s="46"/>
      <c r="J1" s="46"/>
      <c r="K1" s="46"/>
      <c r="L1" s="47"/>
      <c r="M1" s="47"/>
      <c r="N1" s="47"/>
    </row>
    <row r="2" spans="1:15" s="10" customFormat="1" ht="23.1" customHeight="1">
      <c r="A2" s="48" t="s">
        <v>834</v>
      </c>
      <c r="B2" s="45"/>
      <c r="C2" s="46"/>
      <c r="D2" s="46"/>
      <c r="E2" s="185"/>
      <c r="F2" s="185"/>
      <c r="G2" s="185"/>
      <c r="H2" s="185"/>
      <c r="I2" s="46"/>
      <c r="J2" s="46"/>
      <c r="K2" s="46"/>
      <c r="L2" s="47"/>
      <c r="M2" s="47"/>
      <c r="N2" s="47"/>
    </row>
    <row r="3" spans="1:15" s="1" customFormat="1" ht="23.1" customHeight="1">
      <c r="A3" s="136" t="s">
        <v>303</v>
      </c>
      <c r="B3" s="147"/>
      <c r="C3" s="147"/>
      <c r="D3" s="147"/>
      <c r="E3" s="204"/>
      <c r="F3" s="204"/>
      <c r="G3" s="204"/>
      <c r="H3" s="204"/>
      <c r="I3" s="147"/>
      <c r="J3" s="147"/>
      <c r="K3" s="147"/>
      <c r="L3" s="136"/>
      <c r="M3" s="138"/>
      <c r="N3" s="138"/>
      <c r="O3" s="2"/>
    </row>
    <row r="4" spans="1:15" s="1" customFormat="1" ht="23.1" customHeight="1">
      <c r="A4" s="51" t="s">
        <v>822</v>
      </c>
      <c r="B4" s="147"/>
      <c r="C4" s="147"/>
      <c r="D4" s="147"/>
      <c r="E4" s="204"/>
      <c r="F4" s="204"/>
      <c r="G4" s="204"/>
      <c r="H4" s="204"/>
      <c r="I4" s="147"/>
      <c r="J4" s="147"/>
      <c r="K4" s="147"/>
      <c r="L4" s="136"/>
      <c r="M4" s="138"/>
      <c r="N4" s="138"/>
      <c r="O4" s="2"/>
    </row>
    <row r="5" spans="1:15" ht="21" customHeight="1">
      <c r="A5" s="52" t="s">
        <v>200</v>
      </c>
      <c r="B5" s="52" t="s">
        <v>201</v>
      </c>
      <c r="C5" s="52" t="s">
        <v>202</v>
      </c>
      <c r="D5" s="52" t="s">
        <v>203</v>
      </c>
      <c r="E5" s="247" t="s">
        <v>866</v>
      </c>
      <c r="F5" s="248"/>
      <c r="G5" s="248"/>
      <c r="H5" s="249"/>
      <c r="I5" s="52" t="s">
        <v>234</v>
      </c>
      <c r="J5" s="52" t="s">
        <v>867</v>
      </c>
      <c r="K5" s="52" t="s">
        <v>869</v>
      </c>
      <c r="L5" s="148"/>
    </row>
    <row r="6" spans="1:15" ht="21" customHeight="1">
      <c r="A6" s="54"/>
      <c r="B6" s="54"/>
      <c r="C6" s="54"/>
      <c r="D6" s="54" t="s">
        <v>871</v>
      </c>
      <c r="E6" s="52">
        <v>2561</v>
      </c>
      <c r="F6" s="52">
        <v>2562</v>
      </c>
      <c r="G6" s="52">
        <v>2563</v>
      </c>
      <c r="H6" s="52">
        <v>2564</v>
      </c>
      <c r="I6" s="54" t="s">
        <v>76</v>
      </c>
      <c r="J6" s="54" t="s">
        <v>868</v>
      </c>
      <c r="K6" s="54" t="s">
        <v>870</v>
      </c>
      <c r="L6" s="148"/>
    </row>
    <row r="7" spans="1:15" ht="21" customHeight="1">
      <c r="A7" s="43"/>
      <c r="B7" s="43"/>
      <c r="C7" s="43"/>
      <c r="D7" s="43" t="s">
        <v>872</v>
      </c>
      <c r="E7" s="43" t="s">
        <v>865</v>
      </c>
      <c r="F7" s="43" t="s">
        <v>865</v>
      </c>
      <c r="G7" s="43" t="s">
        <v>865</v>
      </c>
      <c r="H7" s="43" t="s">
        <v>865</v>
      </c>
      <c r="I7" s="43"/>
      <c r="J7" s="43"/>
      <c r="K7" s="43" t="s">
        <v>873</v>
      </c>
      <c r="L7" s="148"/>
    </row>
    <row r="8" spans="1:15" s="13" customFormat="1" ht="64.5" customHeight="1">
      <c r="A8" s="31">
        <v>1</v>
      </c>
      <c r="B8" s="56" t="s">
        <v>657</v>
      </c>
      <c r="C8" s="33" t="s">
        <v>185</v>
      </c>
      <c r="D8" s="33" t="s">
        <v>188</v>
      </c>
      <c r="E8" s="188">
        <v>40000</v>
      </c>
      <c r="F8" s="188">
        <v>40000</v>
      </c>
      <c r="G8" s="188">
        <v>40000</v>
      </c>
      <c r="H8" s="188">
        <v>40000</v>
      </c>
      <c r="I8" s="33" t="s">
        <v>216</v>
      </c>
      <c r="J8" s="33" t="s">
        <v>187</v>
      </c>
      <c r="K8" s="36" t="s">
        <v>236</v>
      </c>
      <c r="L8" s="149"/>
      <c r="M8" s="64"/>
      <c r="N8" s="64"/>
    </row>
    <row r="9" spans="1:15" s="13" customFormat="1" ht="66.75" customHeight="1">
      <c r="A9" s="31">
        <v>2</v>
      </c>
      <c r="B9" s="56" t="s">
        <v>661</v>
      </c>
      <c r="C9" s="33" t="s">
        <v>185</v>
      </c>
      <c r="D9" s="33" t="s">
        <v>188</v>
      </c>
      <c r="E9" s="188">
        <v>50000</v>
      </c>
      <c r="F9" s="188">
        <v>50000</v>
      </c>
      <c r="G9" s="188">
        <v>50000</v>
      </c>
      <c r="H9" s="188">
        <v>50000</v>
      </c>
      <c r="I9" s="33" t="s">
        <v>216</v>
      </c>
      <c r="J9" s="33" t="s">
        <v>187</v>
      </c>
      <c r="K9" s="36" t="s">
        <v>236</v>
      </c>
      <c r="L9" s="149"/>
      <c r="M9" s="64"/>
      <c r="N9" s="64"/>
    </row>
    <row r="10" spans="1:15" s="13" customFormat="1" ht="67.5" customHeight="1">
      <c r="A10" s="31">
        <v>3</v>
      </c>
      <c r="B10" s="56" t="s">
        <v>662</v>
      </c>
      <c r="C10" s="33" t="s">
        <v>185</v>
      </c>
      <c r="D10" s="33" t="s">
        <v>188</v>
      </c>
      <c r="E10" s="188">
        <v>40000</v>
      </c>
      <c r="F10" s="188">
        <v>40000</v>
      </c>
      <c r="G10" s="188">
        <v>40000</v>
      </c>
      <c r="H10" s="188">
        <v>40000</v>
      </c>
      <c r="I10" s="33" t="s">
        <v>216</v>
      </c>
      <c r="J10" s="33" t="s">
        <v>187</v>
      </c>
      <c r="K10" s="36" t="s">
        <v>236</v>
      </c>
      <c r="L10" s="149"/>
      <c r="M10" s="64"/>
      <c r="N10" s="64"/>
    </row>
    <row r="11" spans="1:15" s="13" customFormat="1" ht="63.75" customHeight="1">
      <c r="A11" s="31">
        <v>4</v>
      </c>
      <c r="B11" s="56" t="s">
        <v>980</v>
      </c>
      <c r="C11" s="33" t="s">
        <v>185</v>
      </c>
      <c r="D11" s="33" t="s">
        <v>981</v>
      </c>
      <c r="E11" s="188">
        <v>40000</v>
      </c>
      <c r="F11" s="188">
        <v>40000</v>
      </c>
      <c r="G11" s="188">
        <v>40000</v>
      </c>
      <c r="H11" s="188">
        <v>40000</v>
      </c>
      <c r="I11" s="33" t="s">
        <v>216</v>
      </c>
      <c r="J11" s="33" t="s">
        <v>187</v>
      </c>
      <c r="K11" s="36" t="s">
        <v>236</v>
      </c>
      <c r="L11" s="149"/>
      <c r="M11" s="64"/>
      <c r="N11" s="64"/>
    </row>
    <row r="12" spans="1:15" s="13" customFormat="1" ht="84.95" customHeight="1">
      <c r="A12" s="31">
        <v>5</v>
      </c>
      <c r="B12" s="33" t="s">
        <v>982</v>
      </c>
      <c r="C12" s="33" t="s">
        <v>983</v>
      </c>
      <c r="D12" s="33" t="s">
        <v>261</v>
      </c>
      <c r="E12" s="188">
        <v>100000</v>
      </c>
      <c r="F12" s="188">
        <v>100000</v>
      </c>
      <c r="G12" s="188">
        <v>100000</v>
      </c>
      <c r="H12" s="188">
        <v>100000</v>
      </c>
      <c r="I12" s="62" t="s">
        <v>241</v>
      </c>
      <c r="J12" s="32" t="s">
        <v>242</v>
      </c>
      <c r="K12" s="36" t="s">
        <v>236</v>
      </c>
      <c r="L12" s="149"/>
      <c r="M12" s="64"/>
      <c r="N12" s="64"/>
    </row>
    <row r="13" spans="1:15" s="13" customFormat="1" ht="84.95" customHeight="1">
      <c r="A13" s="31">
        <v>6</v>
      </c>
      <c r="B13" s="33" t="s">
        <v>984</v>
      </c>
      <c r="C13" s="33" t="s">
        <v>185</v>
      </c>
      <c r="D13" s="33" t="s">
        <v>261</v>
      </c>
      <c r="E13" s="188">
        <v>50000</v>
      </c>
      <c r="F13" s="188">
        <v>50000</v>
      </c>
      <c r="G13" s="188">
        <v>50000</v>
      </c>
      <c r="H13" s="188">
        <v>50000</v>
      </c>
      <c r="I13" s="33" t="s">
        <v>216</v>
      </c>
      <c r="J13" s="33" t="s">
        <v>187</v>
      </c>
      <c r="K13" s="36" t="s">
        <v>236</v>
      </c>
      <c r="L13" s="149"/>
      <c r="M13" s="64"/>
      <c r="N13" s="64"/>
    </row>
    <row r="14" spans="1:15" ht="82.5" customHeight="1">
      <c r="A14" s="31">
        <v>7</v>
      </c>
      <c r="B14" s="33" t="s">
        <v>985</v>
      </c>
      <c r="C14" s="33" t="s">
        <v>986</v>
      </c>
      <c r="D14" s="33" t="s">
        <v>261</v>
      </c>
      <c r="E14" s="188">
        <v>50000</v>
      </c>
      <c r="F14" s="188">
        <v>50000</v>
      </c>
      <c r="G14" s="188">
        <v>50000</v>
      </c>
      <c r="H14" s="188">
        <v>50000</v>
      </c>
      <c r="I14" s="33" t="s">
        <v>216</v>
      </c>
      <c r="J14" s="33" t="s">
        <v>987</v>
      </c>
      <c r="K14" s="36" t="s">
        <v>236</v>
      </c>
    </row>
    <row r="15" spans="1:15" s="13" customFormat="1" ht="65.25" customHeight="1">
      <c r="A15" s="31">
        <v>8</v>
      </c>
      <c r="B15" s="33" t="s">
        <v>142</v>
      </c>
      <c r="C15" s="33" t="s">
        <v>310</v>
      </c>
      <c r="D15" s="33" t="s">
        <v>261</v>
      </c>
      <c r="E15" s="188">
        <v>100000</v>
      </c>
      <c r="F15" s="188">
        <v>100000</v>
      </c>
      <c r="G15" s="188">
        <v>100000</v>
      </c>
      <c r="H15" s="188">
        <v>100000</v>
      </c>
      <c r="I15" s="62" t="s">
        <v>220</v>
      </c>
      <c r="J15" s="36" t="s">
        <v>311</v>
      </c>
      <c r="K15" s="36" t="s">
        <v>236</v>
      </c>
      <c r="L15" s="149"/>
      <c r="M15" s="64"/>
      <c r="N15" s="64"/>
    </row>
    <row r="16" spans="1:15" ht="58.5">
      <c r="A16" s="31">
        <v>9</v>
      </c>
      <c r="B16" s="33" t="s">
        <v>806</v>
      </c>
      <c r="C16" s="33" t="s">
        <v>185</v>
      </c>
      <c r="D16" s="33" t="s">
        <v>188</v>
      </c>
      <c r="E16" s="188">
        <v>40000</v>
      </c>
      <c r="F16" s="188">
        <v>40000</v>
      </c>
      <c r="G16" s="188">
        <v>40000</v>
      </c>
      <c r="H16" s="188">
        <v>40000</v>
      </c>
      <c r="I16" s="33" t="s">
        <v>216</v>
      </c>
      <c r="J16" s="33" t="s">
        <v>187</v>
      </c>
      <c r="K16" s="36" t="s">
        <v>236</v>
      </c>
    </row>
    <row r="17" spans="5:8">
      <c r="E17" s="231">
        <f>SUM(E8:E16)</f>
        <v>510000</v>
      </c>
      <c r="F17" s="231">
        <f t="shared" ref="F17:H17" si="0">SUM(F8:F16)</f>
        <v>510000</v>
      </c>
      <c r="G17" s="231">
        <f t="shared" si="0"/>
        <v>510000</v>
      </c>
      <c r="H17" s="231">
        <f t="shared" si="0"/>
        <v>510000</v>
      </c>
    </row>
  </sheetData>
  <mergeCells count="1">
    <mergeCell ref="E5:H5"/>
  </mergeCells>
  <phoneticPr fontId="4" type="noConversion"/>
  <pageMargins left="0.39370078740157483" right="0.39370078740157483" top="0.86614173228346458" bottom="0.70866141732283472" header="0.51181102362204722" footer="0.43307086614173229"/>
  <pageSetup paperSize="9" orientation="landscape" r:id="rId1"/>
  <headerFooter alignWithMargins="0">
    <oddHeader>&amp;R&amp;"TH SarabunIT๙,ตัวหนา"&amp;18แบบ ผ.01</oddHeader>
    <oddFooter>&amp;R&amp;"TH SarabunIT๙,ธรรมดา"&amp;16หน้า|&amp;"TH SarabunIT๙,ตัวหนา" &amp;P+65&amp;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34"/>
  <dimension ref="A1:N10"/>
  <sheetViews>
    <sheetView view="pageLayout" zoomScaleSheetLayoutView="100" workbookViewId="0">
      <selection activeCell="G41" sqref="G41"/>
    </sheetView>
  </sheetViews>
  <sheetFormatPr defaultRowHeight="20.25"/>
  <cols>
    <col min="1" max="1" width="4.7109375" style="65" customWidth="1"/>
    <col min="2" max="2" width="23.7109375" style="25" customWidth="1"/>
    <col min="3" max="3" width="17.7109375" style="25" customWidth="1"/>
    <col min="4" max="4" width="14.7109375" style="25" customWidth="1"/>
    <col min="5" max="6" width="9.7109375" style="193" customWidth="1"/>
    <col min="7" max="8" width="9.7109375" style="194" customWidth="1"/>
    <col min="9" max="10" width="15.7109375" style="25" customWidth="1"/>
    <col min="11" max="11" width="10.7109375" style="25" customWidth="1"/>
    <col min="12" max="12" width="5.42578125" style="60" customWidth="1"/>
    <col min="13" max="14" width="9.140625" style="60"/>
  </cols>
  <sheetData>
    <row r="1" spans="1:14" s="5" customFormat="1" ht="23.1" customHeight="1">
      <c r="A1" s="45" t="s">
        <v>835</v>
      </c>
      <c r="B1" s="45"/>
      <c r="C1" s="46"/>
      <c r="D1" s="46"/>
      <c r="E1" s="185"/>
      <c r="F1" s="185"/>
      <c r="G1" s="185"/>
      <c r="H1" s="185"/>
      <c r="I1" s="46"/>
      <c r="J1" s="46"/>
      <c r="K1" s="46"/>
      <c r="L1" s="25"/>
      <c r="M1" s="25"/>
      <c r="N1" s="25"/>
    </row>
    <row r="2" spans="1:14" s="5" customFormat="1" ht="23.1" customHeight="1">
      <c r="A2" s="50" t="s">
        <v>836</v>
      </c>
      <c r="B2" s="45"/>
      <c r="C2" s="46"/>
      <c r="D2" s="46"/>
      <c r="E2" s="185"/>
      <c r="F2" s="185"/>
      <c r="G2" s="185"/>
      <c r="H2" s="185"/>
      <c r="I2" s="46"/>
      <c r="J2" s="46"/>
      <c r="K2" s="46"/>
      <c r="L2" s="25"/>
      <c r="M2" s="25"/>
      <c r="N2" s="25"/>
    </row>
    <row r="3" spans="1:14" s="1" customFormat="1" ht="23.1" customHeight="1">
      <c r="A3" s="136" t="s">
        <v>314</v>
      </c>
      <c r="B3" s="136"/>
      <c r="C3" s="136"/>
      <c r="D3" s="136"/>
      <c r="E3" s="202"/>
      <c r="F3" s="202"/>
      <c r="G3" s="202"/>
      <c r="H3" s="202"/>
      <c r="I3" s="136"/>
      <c r="J3" s="136"/>
      <c r="K3" s="136"/>
      <c r="L3" s="138"/>
      <c r="M3" s="138"/>
      <c r="N3" s="138"/>
    </row>
    <row r="4" spans="1:14" s="1" customFormat="1" ht="23.1" customHeight="1">
      <c r="A4" s="251" t="s">
        <v>818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138"/>
      <c r="M4" s="138"/>
      <c r="N4" s="138"/>
    </row>
    <row r="5" spans="1:14" ht="21" customHeight="1">
      <c r="A5" s="52" t="s">
        <v>200</v>
      </c>
      <c r="B5" s="52" t="s">
        <v>201</v>
      </c>
      <c r="C5" s="52" t="s">
        <v>202</v>
      </c>
      <c r="D5" s="52" t="s">
        <v>203</v>
      </c>
      <c r="E5" s="247" t="s">
        <v>866</v>
      </c>
      <c r="F5" s="248"/>
      <c r="G5" s="248"/>
      <c r="H5" s="249"/>
      <c r="I5" s="52" t="s">
        <v>234</v>
      </c>
      <c r="J5" s="52" t="s">
        <v>867</v>
      </c>
      <c r="K5" s="52" t="s">
        <v>869</v>
      </c>
    </row>
    <row r="6" spans="1:14" ht="21" customHeight="1">
      <c r="A6" s="54"/>
      <c r="B6" s="54"/>
      <c r="C6" s="54"/>
      <c r="D6" s="54" t="s">
        <v>871</v>
      </c>
      <c r="E6" s="52">
        <v>2561</v>
      </c>
      <c r="F6" s="52">
        <v>2562</v>
      </c>
      <c r="G6" s="52">
        <v>2563</v>
      </c>
      <c r="H6" s="52">
        <v>2564</v>
      </c>
      <c r="I6" s="54" t="s">
        <v>76</v>
      </c>
      <c r="J6" s="54" t="s">
        <v>868</v>
      </c>
      <c r="K6" s="54" t="s">
        <v>870</v>
      </c>
    </row>
    <row r="7" spans="1:14" ht="21" customHeight="1">
      <c r="A7" s="43"/>
      <c r="B7" s="43"/>
      <c r="C7" s="43"/>
      <c r="D7" s="43" t="s">
        <v>872</v>
      </c>
      <c r="E7" s="43" t="s">
        <v>865</v>
      </c>
      <c r="F7" s="43" t="s">
        <v>865</v>
      </c>
      <c r="G7" s="43" t="s">
        <v>865</v>
      </c>
      <c r="H7" s="43" t="s">
        <v>865</v>
      </c>
      <c r="I7" s="43"/>
      <c r="J7" s="43"/>
      <c r="K7" s="43" t="s">
        <v>873</v>
      </c>
    </row>
    <row r="8" spans="1:14" s="13" customFormat="1" ht="84.95" customHeight="1">
      <c r="A8" s="31">
        <v>1</v>
      </c>
      <c r="B8" s="33" t="s">
        <v>487</v>
      </c>
      <c r="C8" s="33" t="s">
        <v>488</v>
      </c>
      <c r="D8" s="33" t="s">
        <v>261</v>
      </c>
      <c r="E8" s="188">
        <v>100000</v>
      </c>
      <c r="F8" s="188">
        <v>100000</v>
      </c>
      <c r="G8" s="188">
        <v>100000</v>
      </c>
      <c r="H8" s="188">
        <v>100000</v>
      </c>
      <c r="I8" s="114" t="s">
        <v>216</v>
      </c>
      <c r="J8" s="32" t="s">
        <v>489</v>
      </c>
      <c r="K8" s="36" t="s">
        <v>236</v>
      </c>
      <c r="L8" s="64"/>
      <c r="M8" s="64"/>
      <c r="N8" s="64"/>
    </row>
    <row r="9" spans="1:14" s="13" customFormat="1" ht="84.95" customHeight="1">
      <c r="A9" s="31">
        <v>2</v>
      </c>
      <c r="B9" s="33" t="s">
        <v>349</v>
      </c>
      <c r="C9" s="33" t="s">
        <v>516</v>
      </c>
      <c r="D9" s="33" t="s">
        <v>261</v>
      </c>
      <c r="E9" s="188">
        <v>100000</v>
      </c>
      <c r="F9" s="188">
        <v>100000</v>
      </c>
      <c r="G9" s="188">
        <v>100000</v>
      </c>
      <c r="H9" s="188">
        <v>100000</v>
      </c>
      <c r="I9" s="114" t="s">
        <v>216</v>
      </c>
      <c r="J9" s="32" t="s">
        <v>517</v>
      </c>
      <c r="K9" s="36" t="s">
        <v>236</v>
      </c>
      <c r="L9" s="64"/>
      <c r="M9" s="64"/>
      <c r="N9" s="64"/>
    </row>
    <row r="10" spans="1:14">
      <c r="E10" s="231">
        <f>SUM(E8:E9)</f>
        <v>200000</v>
      </c>
      <c r="F10" s="231">
        <f t="shared" ref="F10:H10" si="0">SUM(F8:F9)</f>
        <v>200000</v>
      </c>
      <c r="G10" s="231">
        <f t="shared" si="0"/>
        <v>200000</v>
      </c>
      <c r="H10" s="231">
        <f t="shared" si="0"/>
        <v>200000</v>
      </c>
    </row>
  </sheetData>
  <mergeCells count="2">
    <mergeCell ref="A4:K4"/>
    <mergeCell ref="E5:H5"/>
  </mergeCells>
  <phoneticPr fontId="4" type="noConversion"/>
  <pageMargins left="0.39370078740157483" right="0.39370078740157483" top="0.86614173228346458" bottom="0.70866141732283472" header="0.51181102362204722" footer="0.43307086614173229"/>
  <pageSetup paperSize="9" orientation="landscape" r:id="rId1"/>
  <headerFooter alignWithMargins="0">
    <oddHeader>&amp;R&amp;"TH SarabunIT๙,ตัวหนา"&amp;18แบบ ผ.01</oddHeader>
    <oddFooter>&amp;R&amp;"TH SarabunIT๙,ธรรมดา"&amp;16หน้า|&amp;"TH SarabunIT๙,ตัวหนา" &amp;P+65&amp;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N14"/>
  <sheetViews>
    <sheetView view="pageLayout" topLeftCell="A16" zoomScaleSheetLayoutView="100" workbookViewId="0">
      <selection activeCell="G41" sqref="G41"/>
    </sheetView>
  </sheetViews>
  <sheetFormatPr defaultRowHeight="20.25"/>
  <cols>
    <col min="1" max="1" width="4.7109375" style="65" customWidth="1"/>
    <col min="2" max="2" width="23.7109375" style="25" customWidth="1"/>
    <col min="3" max="3" width="17.7109375" style="25" customWidth="1"/>
    <col min="4" max="4" width="14.7109375" style="25" customWidth="1"/>
    <col min="5" max="6" width="9.7109375" style="193" customWidth="1"/>
    <col min="7" max="8" width="9.7109375" style="194" customWidth="1"/>
    <col min="9" max="10" width="15.7109375" style="25" customWidth="1"/>
    <col min="11" max="11" width="10.7109375" style="25" customWidth="1"/>
    <col min="12" max="12" width="5.42578125" style="60" customWidth="1"/>
    <col min="13" max="14" width="9.140625" style="60"/>
  </cols>
  <sheetData>
    <row r="1" spans="1:14" s="5" customFormat="1" ht="23.1" customHeight="1">
      <c r="A1" s="45" t="s">
        <v>835</v>
      </c>
      <c r="B1" s="45"/>
      <c r="C1" s="46"/>
      <c r="D1" s="46"/>
      <c r="E1" s="185"/>
      <c r="F1" s="185"/>
      <c r="G1" s="185"/>
      <c r="H1" s="185"/>
      <c r="I1" s="46"/>
      <c r="J1" s="46"/>
      <c r="K1" s="46"/>
      <c r="L1" s="25"/>
      <c r="M1" s="25"/>
      <c r="N1" s="25"/>
    </row>
    <row r="2" spans="1:14" s="5" customFormat="1" ht="23.1" customHeight="1">
      <c r="A2" s="50" t="s">
        <v>836</v>
      </c>
      <c r="B2" s="45"/>
      <c r="C2" s="46"/>
      <c r="D2" s="46"/>
      <c r="E2" s="185"/>
      <c r="F2" s="185"/>
      <c r="G2" s="185"/>
      <c r="H2" s="185"/>
      <c r="I2" s="46"/>
      <c r="J2" s="46"/>
      <c r="K2" s="46"/>
      <c r="L2" s="25"/>
      <c r="M2" s="25"/>
      <c r="N2" s="25"/>
    </row>
    <row r="3" spans="1:14" s="1" customFormat="1" ht="23.1" customHeight="1">
      <c r="A3" s="136" t="s">
        <v>314</v>
      </c>
      <c r="B3" s="136"/>
      <c r="C3" s="136"/>
      <c r="D3" s="136"/>
      <c r="E3" s="202"/>
      <c r="F3" s="202"/>
      <c r="G3" s="202"/>
      <c r="H3" s="202"/>
      <c r="I3" s="136"/>
      <c r="J3" s="136"/>
      <c r="K3" s="136"/>
      <c r="L3" s="138"/>
      <c r="M3" s="138"/>
      <c r="N3" s="138"/>
    </row>
    <row r="4" spans="1:14" s="1" customFormat="1" ht="23.1" customHeight="1">
      <c r="A4" s="251" t="s">
        <v>817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138"/>
      <c r="M4" s="138"/>
      <c r="N4" s="138"/>
    </row>
    <row r="5" spans="1:14" ht="21" customHeight="1">
      <c r="A5" s="52" t="s">
        <v>200</v>
      </c>
      <c r="B5" s="52" t="s">
        <v>201</v>
      </c>
      <c r="C5" s="52" t="s">
        <v>202</v>
      </c>
      <c r="D5" s="52" t="s">
        <v>203</v>
      </c>
      <c r="E5" s="247" t="s">
        <v>866</v>
      </c>
      <c r="F5" s="248"/>
      <c r="G5" s="248"/>
      <c r="H5" s="249"/>
      <c r="I5" s="52" t="s">
        <v>234</v>
      </c>
      <c r="J5" s="52" t="s">
        <v>867</v>
      </c>
      <c r="K5" s="52" t="s">
        <v>869</v>
      </c>
    </row>
    <row r="6" spans="1:14" ht="21" customHeight="1">
      <c r="A6" s="54"/>
      <c r="B6" s="54"/>
      <c r="C6" s="54"/>
      <c r="D6" s="54" t="s">
        <v>871</v>
      </c>
      <c r="E6" s="52">
        <v>2561</v>
      </c>
      <c r="F6" s="52">
        <v>2562</v>
      </c>
      <c r="G6" s="52">
        <v>2563</v>
      </c>
      <c r="H6" s="52">
        <v>2564</v>
      </c>
      <c r="I6" s="54" t="s">
        <v>76</v>
      </c>
      <c r="J6" s="54" t="s">
        <v>868</v>
      </c>
      <c r="K6" s="54" t="s">
        <v>870</v>
      </c>
    </row>
    <row r="7" spans="1:14" ht="21" customHeight="1">
      <c r="A7" s="43"/>
      <c r="B7" s="43"/>
      <c r="C7" s="43"/>
      <c r="D7" s="43" t="s">
        <v>872</v>
      </c>
      <c r="E7" s="43" t="s">
        <v>865</v>
      </c>
      <c r="F7" s="43" t="s">
        <v>865</v>
      </c>
      <c r="G7" s="43" t="s">
        <v>865</v>
      </c>
      <c r="H7" s="43" t="s">
        <v>865</v>
      </c>
      <c r="I7" s="43"/>
      <c r="J7" s="43"/>
      <c r="K7" s="43" t="s">
        <v>873</v>
      </c>
    </row>
    <row r="8" spans="1:14" s="13" customFormat="1" ht="99" customHeight="1">
      <c r="A8" s="31">
        <v>1</v>
      </c>
      <c r="B8" s="33" t="s">
        <v>763</v>
      </c>
      <c r="C8" s="33" t="s">
        <v>889</v>
      </c>
      <c r="D8" s="33" t="s">
        <v>890</v>
      </c>
      <c r="E8" s="188">
        <v>30000</v>
      </c>
      <c r="F8" s="188">
        <v>30000</v>
      </c>
      <c r="G8" s="188">
        <v>30000</v>
      </c>
      <c r="H8" s="188">
        <v>30000</v>
      </c>
      <c r="I8" s="114" t="s">
        <v>216</v>
      </c>
      <c r="J8" s="33" t="s">
        <v>298</v>
      </c>
      <c r="K8" s="36" t="s">
        <v>236</v>
      </c>
      <c r="L8" s="64"/>
      <c r="M8" s="64"/>
      <c r="N8" s="64"/>
    </row>
    <row r="9" spans="1:14" s="13" customFormat="1" ht="84.95" customHeight="1">
      <c r="A9" s="31">
        <v>2</v>
      </c>
      <c r="B9" s="33" t="s">
        <v>891</v>
      </c>
      <c r="C9" s="33" t="s">
        <v>892</v>
      </c>
      <c r="D9" s="33" t="s">
        <v>261</v>
      </c>
      <c r="E9" s="188">
        <v>50000</v>
      </c>
      <c r="F9" s="188">
        <v>50000</v>
      </c>
      <c r="G9" s="188">
        <v>50000</v>
      </c>
      <c r="H9" s="188">
        <v>50000</v>
      </c>
      <c r="I9" s="114" t="s">
        <v>216</v>
      </c>
      <c r="J9" s="33" t="s">
        <v>269</v>
      </c>
      <c r="K9" s="36" t="s">
        <v>236</v>
      </c>
      <c r="L9" s="64"/>
      <c r="M9" s="64"/>
      <c r="N9" s="64"/>
    </row>
    <row r="10" spans="1:14" s="13" customFormat="1" ht="84.95" customHeight="1">
      <c r="A10" s="31">
        <v>3</v>
      </c>
      <c r="B10" s="33" t="s">
        <v>893</v>
      </c>
      <c r="C10" s="33" t="s">
        <v>894</v>
      </c>
      <c r="D10" s="33" t="s">
        <v>261</v>
      </c>
      <c r="E10" s="188">
        <v>100000</v>
      </c>
      <c r="F10" s="188">
        <v>100000</v>
      </c>
      <c r="G10" s="188">
        <v>100000</v>
      </c>
      <c r="H10" s="188">
        <v>100000</v>
      </c>
      <c r="I10" s="114" t="s">
        <v>221</v>
      </c>
      <c r="J10" s="36" t="s">
        <v>315</v>
      </c>
      <c r="K10" s="36" t="s">
        <v>236</v>
      </c>
      <c r="L10" s="64"/>
      <c r="M10" s="64"/>
      <c r="N10" s="64"/>
    </row>
    <row r="11" spans="1:14" s="13" customFormat="1" ht="84.95" customHeight="1">
      <c r="A11" s="31">
        <v>4</v>
      </c>
      <c r="B11" s="33" t="s">
        <v>764</v>
      </c>
      <c r="C11" s="33" t="s">
        <v>895</v>
      </c>
      <c r="D11" s="33" t="s">
        <v>261</v>
      </c>
      <c r="E11" s="188">
        <v>30000</v>
      </c>
      <c r="F11" s="188">
        <v>30000</v>
      </c>
      <c r="G11" s="188">
        <v>30000</v>
      </c>
      <c r="H11" s="188">
        <v>30000</v>
      </c>
      <c r="I11" s="114" t="s">
        <v>216</v>
      </c>
      <c r="J11" s="36" t="s">
        <v>406</v>
      </c>
      <c r="K11" s="36" t="s">
        <v>236</v>
      </c>
      <c r="L11" s="64"/>
      <c r="M11" s="64"/>
      <c r="N11" s="64"/>
    </row>
    <row r="12" spans="1:14" s="13" customFormat="1" ht="84.95" customHeight="1">
      <c r="A12" s="31">
        <v>5</v>
      </c>
      <c r="B12" s="33" t="s">
        <v>765</v>
      </c>
      <c r="C12" s="33" t="s">
        <v>897</v>
      </c>
      <c r="D12" s="33" t="s">
        <v>261</v>
      </c>
      <c r="E12" s="188">
        <v>20000</v>
      </c>
      <c r="F12" s="188">
        <v>20000</v>
      </c>
      <c r="G12" s="188">
        <v>20000</v>
      </c>
      <c r="H12" s="188">
        <v>20000</v>
      </c>
      <c r="I12" s="114" t="s">
        <v>216</v>
      </c>
      <c r="J12" s="33" t="s">
        <v>351</v>
      </c>
      <c r="K12" s="36" t="s">
        <v>236</v>
      </c>
      <c r="L12" s="64"/>
      <c r="M12" s="64"/>
      <c r="N12" s="64"/>
    </row>
    <row r="13" spans="1:14" s="13" customFormat="1" ht="117" customHeight="1">
      <c r="A13" s="31">
        <v>6</v>
      </c>
      <c r="B13" s="33" t="s">
        <v>896</v>
      </c>
      <c r="C13" s="33" t="s">
        <v>405</v>
      </c>
      <c r="D13" s="33" t="s">
        <v>261</v>
      </c>
      <c r="E13" s="188">
        <v>30000</v>
      </c>
      <c r="F13" s="188">
        <v>30000</v>
      </c>
      <c r="G13" s="188">
        <v>30000</v>
      </c>
      <c r="H13" s="188">
        <v>30000</v>
      </c>
      <c r="I13" s="114" t="s">
        <v>224</v>
      </c>
      <c r="J13" s="36" t="s">
        <v>406</v>
      </c>
      <c r="K13" s="36" t="s">
        <v>236</v>
      </c>
      <c r="L13" s="64"/>
      <c r="M13" s="64"/>
      <c r="N13" s="64"/>
    </row>
    <row r="14" spans="1:14" s="13" customFormat="1" ht="69.75" customHeight="1">
      <c r="A14" s="31">
        <v>7</v>
      </c>
      <c r="B14" s="33" t="s">
        <v>459</v>
      </c>
      <c r="C14" s="33" t="s">
        <v>476</v>
      </c>
      <c r="D14" s="33" t="s">
        <v>261</v>
      </c>
      <c r="E14" s="188">
        <v>100000</v>
      </c>
      <c r="F14" s="188">
        <v>100000</v>
      </c>
      <c r="G14" s="188">
        <v>100000</v>
      </c>
      <c r="H14" s="188">
        <v>100000</v>
      </c>
      <c r="I14" s="114" t="s">
        <v>216</v>
      </c>
      <c r="J14" s="36" t="s">
        <v>477</v>
      </c>
      <c r="K14" s="36" t="s">
        <v>236</v>
      </c>
      <c r="L14" s="64"/>
      <c r="M14" s="64"/>
      <c r="N14" s="64"/>
    </row>
  </sheetData>
  <mergeCells count="2">
    <mergeCell ref="A4:K4"/>
    <mergeCell ref="E5:H5"/>
  </mergeCells>
  <pageMargins left="0.39370078740157483" right="0.39370078740157483" top="0.86614173228346458" bottom="0.70866141732283472" header="0.51181102362204722" footer="0.43307086614173229"/>
  <pageSetup paperSize="9" orientation="landscape" r:id="rId1"/>
  <headerFooter alignWithMargins="0">
    <oddHeader>&amp;R&amp;"TH SarabunIT๙,ตัวหนา"&amp;18แบบ ผ.01</oddHeader>
    <oddFooter>&amp;R&amp;"TH SarabunIT๙,ธรรมดา"&amp;16หน้า|&amp;"TH SarabunIT๙,ตัวหนา" &amp;P+65&amp;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N12"/>
  <sheetViews>
    <sheetView view="pageLayout" topLeftCell="A13" zoomScaleSheetLayoutView="100" workbookViewId="0">
      <selection activeCell="G41" sqref="G41"/>
    </sheetView>
  </sheetViews>
  <sheetFormatPr defaultRowHeight="20.25"/>
  <cols>
    <col min="1" max="1" width="4.7109375" style="65" customWidth="1"/>
    <col min="2" max="2" width="23.7109375" style="25" customWidth="1"/>
    <col min="3" max="3" width="17.7109375" style="25" customWidth="1"/>
    <col min="4" max="4" width="14.7109375" style="25" customWidth="1"/>
    <col min="5" max="6" width="9.7109375" style="193" customWidth="1"/>
    <col min="7" max="8" width="9.7109375" style="194" customWidth="1"/>
    <col min="9" max="10" width="15.7109375" style="25" customWidth="1"/>
    <col min="11" max="11" width="10.7109375" style="25" customWidth="1"/>
    <col min="12" max="12" width="5.42578125" style="60" customWidth="1"/>
    <col min="13" max="14" width="9.140625" style="60"/>
  </cols>
  <sheetData>
    <row r="1" spans="1:14" s="5" customFormat="1" ht="23.1" customHeight="1">
      <c r="A1" s="45" t="s">
        <v>835</v>
      </c>
      <c r="B1" s="45"/>
      <c r="C1" s="46"/>
      <c r="D1" s="46"/>
      <c r="E1" s="185"/>
      <c r="F1" s="185"/>
      <c r="G1" s="185"/>
      <c r="H1" s="185"/>
      <c r="I1" s="46"/>
      <c r="J1" s="46"/>
      <c r="K1" s="46"/>
      <c r="L1" s="25"/>
      <c r="M1" s="25"/>
      <c r="N1" s="25"/>
    </row>
    <row r="2" spans="1:14" s="5" customFormat="1" ht="23.1" customHeight="1">
      <c r="A2" s="50" t="s">
        <v>836</v>
      </c>
      <c r="B2" s="45"/>
      <c r="C2" s="46"/>
      <c r="D2" s="46"/>
      <c r="E2" s="185"/>
      <c r="F2" s="185"/>
      <c r="G2" s="185"/>
      <c r="H2" s="185"/>
      <c r="I2" s="46"/>
      <c r="J2" s="46"/>
      <c r="K2" s="46"/>
      <c r="L2" s="25"/>
      <c r="M2" s="25"/>
      <c r="N2" s="25"/>
    </row>
    <row r="3" spans="1:14" s="1" customFormat="1" ht="23.1" customHeight="1">
      <c r="A3" s="136" t="s">
        <v>314</v>
      </c>
      <c r="B3" s="136"/>
      <c r="C3" s="136"/>
      <c r="D3" s="136"/>
      <c r="E3" s="202"/>
      <c r="F3" s="202"/>
      <c r="G3" s="202"/>
      <c r="H3" s="202"/>
      <c r="I3" s="136"/>
      <c r="J3" s="136"/>
      <c r="K3" s="136"/>
      <c r="L3" s="138"/>
      <c r="M3" s="138"/>
      <c r="N3" s="138"/>
    </row>
    <row r="4" spans="1:14" s="1" customFormat="1" ht="23.1" customHeight="1">
      <c r="A4" s="251" t="s">
        <v>1082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138"/>
      <c r="M4" s="138"/>
      <c r="N4" s="138"/>
    </row>
    <row r="5" spans="1:14" ht="21" customHeight="1">
      <c r="A5" s="52" t="s">
        <v>200</v>
      </c>
      <c r="B5" s="52" t="s">
        <v>201</v>
      </c>
      <c r="C5" s="52" t="s">
        <v>202</v>
      </c>
      <c r="D5" s="52" t="s">
        <v>203</v>
      </c>
      <c r="E5" s="247" t="s">
        <v>866</v>
      </c>
      <c r="F5" s="248"/>
      <c r="G5" s="248"/>
      <c r="H5" s="249"/>
      <c r="I5" s="52" t="s">
        <v>234</v>
      </c>
      <c r="J5" s="52" t="s">
        <v>867</v>
      </c>
      <c r="K5" s="52" t="s">
        <v>869</v>
      </c>
    </row>
    <row r="6" spans="1:14" ht="21" customHeight="1">
      <c r="A6" s="54"/>
      <c r="B6" s="54"/>
      <c r="C6" s="54"/>
      <c r="D6" s="54" t="s">
        <v>871</v>
      </c>
      <c r="E6" s="52">
        <v>2561</v>
      </c>
      <c r="F6" s="52">
        <v>2562</v>
      </c>
      <c r="G6" s="52">
        <v>2563</v>
      </c>
      <c r="H6" s="52">
        <v>2564</v>
      </c>
      <c r="I6" s="54" t="s">
        <v>76</v>
      </c>
      <c r="J6" s="54" t="s">
        <v>868</v>
      </c>
      <c r="K6" s="54" t="s">
        <v>870</v>
      </c>
    </row>
    <row r="7" spans="1:14" ht="21" customHeight="1">
      <c r="A7" s="43"/>
      <c r="B7" s="43"/>
      <c r="C7" s="43"/>
      <c r="D7" s="43" t="s">
        <v>872</v>
      </c>
      <c r="E7" s="43" t="s">
        <v>865</v>
      </c>
      <c r="F7" s="43" t="s">
        <v>865</v>
      </c>
      <c r="G7" s="43" t="s">
        <v>865</v>
      </c>
      <c r="H7" s="43" t="s">
        <v>865</v>
      </c>
      <c r="I7" s="43"/>
      <c r="J7" s="43"/>
      <c r="K7" s="43" t="s">
        <v>873</v>
      </c>
    </row>
    <row r="8" spans="1:14" s="13" customFormat="1" ht="111.75" customHeight="1">
      <c r="A8" s="31">
        <v>1</v>
      </c>
      <c r="B8" s="33" t="s">
        <v>70</v>
      </c>
      <c r="C8" s="33" t="s">
        <v>904</v>
      </c>
      <c r="D8" s="33" t="s">
        <v>261</v>
      </c>
      <c r="E8" s="188">
        <v>50000</v>
      </c>
      <c r="F8" s="188">
        <v>50000</v>
      </c>
      <c r="G8" s="188">
        <v>50000</v>
      </c>
      <c r="H8" s="188">
        <v>50000</v>
      </c>
      <c r="I8" s="114" t="s">
        <v>223</v>
      </c>
      <c r="J8" s="36" t="s">
        <v>441</v>
      </c>
      <c r="K8" s="36" t="s">
        <v>236</v>
      </c>
      <c r="L8" s="64"/>
      <c r="M8" s="64"/>
      <c r="N8" s="64"/>
    </row>
    <row r="9" spans="1:14" s="14" customFormat="1" ht="84.95" customHeight="1">
      <c r="A9" s="31">
        <v>2</v>
      </c>
      <c r="B9" s="33" t="s">
        <v>898</v>
      </c>
      <c r="C9" s="33" t="s">
        <v>899</v>
      </c>
      <c r="D9" s="33" t="s">
        <v>261</v>
      </c>
      <c r="E9" s="188">
        <v>4000000</v>
      </c>
      <c r="F9" s="188">
        <v>4000000</v>
      </c>
      <c r="G9" s="188">
        <v>4000000</v>
      </c>
      <c r="H9" s="188">
        <v>4000000</v>
      </c>
      <c r="I9" s="114" t="s">
        <v>222</v>
      </c>
      <c r="J9" s="36" t="s">
        <v>316</v>
      </c>
      <c r="K9" s="36" t="s">
        <v>236</v>
      </c>
      <c r="L9" s="64"/>
      <c r="M9" s="64"/>
      <c r="N9" s="64"/>
    </row>
    <row r="10" spans="1:14" s="14" customFormat="1" ht="84.95" customHeight="1">
      <c r="A10" s="31">
        <v>3</v>
      </c>
      <c r="B10" s="33" t="s">
        <v>900</v>
      </c>
      <c r="C10" s="33" t="s">
        <v>901</v>
      </c>
      <c r="D10" s="33" t="s">
        <v>261</v>
      </c>
      <c r="E10" s="188">
        <v>4000000</v>
      </c>
      <c r="F10" s="188">
        <v>4000000</v>
      </c>
      <c r="G10" s="188">
        <v>4000000</v>
      </c>
      <c r="H10" s="188">
        <v>4000000</v>
      </c>
      <c r="I10" s="114" t="s">
        <v>222</v>
      </c>
      <c r="J10" s="36" t="s">
        <v>316</v>
      </c>
      <c r="K10" s="36" t="s">
        <v>236</v>
      </c>
      <c r="L10" s="64"/>
      <c r="M10" s="64"/>
      <c r="N10" s="64"/>
    </row>
    <row r="11" spans="1:14" s="14" customFormat="1" ht="84.95" customHeight="1">
      <c r="A11" s="31">
        <v>4</v>
      </c>
      <c r="B11" s="33" t="s">
        <v>902</v>
      </c>
      <c r="C11" s="33" t="s">
        <v>903</v>
      </c>
      <c r="D11" s="33" t="s">
        <v>261</v>
      </c>
      <c r="E11" s="188">
        <v>4000000</v>
      </c>
      <c r="F11" s="188">
        <v>4000000</v>
      </c>
      <c r="G11" s="188">
        <v>4000000</v>
      </c>
      <c r="H11" s="188">
        <v>4000000</v>
      </c>
      <c r="I11" s="114" t="s">
        <v>222</v>
      </c>
      <c r="J11" s="36" t="s">
        <v>316</v>
      </c>
      <c r="K11" s="36" t="s">
        <v>236</v>
      </c>
      <c r="L11" s="64"/>
      <c r="M11" s="64"/>
      <c r="N11" s="64"/>
    </row>
    <row r="12" spans="1:14">
      <c r="E12" s="231">
        <f>SUM(E8:E11)</f>
        <v>12050000</v>
      </c>
      <c r="F12" s="231">
        <f t="shared" ref="F12:H12" si="0">SUM(F8:F11)</f>
        <v>12050000</v>
      </c>
      <c r="G12" s="231">
        <f t="shared" si="0"/>
        <v>12050000</v>
      </c>
      <c r="H12" s="231">
        <f t="shared" si="0"/>
        <v>12050000</v>
      </c>
    </row>
  </sheetData>
  <mergeCells count="2">
    <mergeCell ref="A4:K4"/>
    <mergeCell ref="E5:H5"/>
  </mergeCells>
  <pageMargins left="0.39370078740157483" right="0.39370078740157483" top="0.86614173228346458" bottom="0.70866141732283472" header="0.51181102362204722" footer="0.43307086614173229"/>
  <pageSetup paperSize="9" orientation="landscape" r:id="rId1"/>
  <headerFooter alignWithMargins="0">
    <oddHeader>&amp;R&amp;"TH SarabunIT๙,ตัวหนา"&amp;18แบบ ผ.01</oddHeader>
    <oddFooter>&amp;R&amp;"TH SarabunIT๙,ธรรมดา"&amp;16หน้า|&amp;"TH SarabunIT๙,ตัวหนา" &amp;P+65&amp;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35"/>
  <dimension ref="A1:N24"/>
  <sheetViews>
    <sheetView view="pageLayout" topLeftCell="A10" zoomScaleSheetLayoutView="91" workbookViewId="0">
      <selection activeCell="G41" sqref="G41"/>
    </sheetView>
  </sheetViews>
  <sheetFormatPr defaultRowHeight="20.25"/>
  <cols>
    <col min="1" max="1" width="4.7109375" style="65" customWidth="1"/>
    <col min="2" max="2" width="23.7109375" style="25" customWidth="1"/>
    <col min="3" max="3" width="18.28515625" style="25" customWidth="1"/>
    <col min="4" max="4" width="12.28515625" style="25" customWidth="1"/>
    <col min="5" max="5" width="11.5703125" style="193" customWidth="1"/>
    <col min="6" max="6" width="11.42578125" style="193" customWidth="1"/>
    <col min="7" max="7" width="12.85546875" style="194" customWidth="1"/>
    <col min="8" max="8" width="11.140625" style="194" customWidth="1"/>
    <col min="9" max="9" width="10.28515625" style="25" customWidth="1"/>
    <col min="10" max="10" width="15" style="25" customWidth="1"/>
    <col min="11" max="11" width="10.7109375" style="25" customWidth="1"/>
    <col min="12" max="14" width="9.140625" style="60"/>
  </cols>
  <sheetData>
    <row r="1" spans="1:14" s="5" customFormat="1" ht="23.1" customHeight="1">
      <c r="A1" s="45" t="s">
        <v>835</v>
      </c>
      <c r="B1" s="45"/>
      <c r="C1" s="46"/>
      <c r="D1" s="46"/>
      <c r="E1" s="185"/>
      <c r="F1" s="185"/>
      <c r="G1" s="185"/>
      <c r="H1" s="185"/>
      <c r="I1" s="46"/>
      <c r="J1" s="46"/>
      <c r="K1" s="46"/>
      <c r="L1" s="25"/>
      <c r="M1" s="25"/>
      <c r="N1" s="25"/>
    </row>
    <row r="2" spans="1:14" s="5" customFormat="1" ht="23.1" customHeight="1">
      <c r="A2" s="50" t="s">
        <v>836</v>
      </c>
      <c r="B2" s="45"/>
      <c r="C2" s="46"/>
      <c r="D2" s="46"/>
      <c r="E2" s="185"/>
      <c r="F2" s="185"/>
      <c r="G2" s="185"/>
      <c r="H2" s="185"/>
      <c r="I2" s="46"/>
      <c r="J2" s="46"/>
      <c r="K2" s="46"/>
      <c r="L2" s="25"/>
      <c r="M2" s="25"/>
      <c r="N2" s="25"/>
    </row>
    <row r="3" spans="1:14" s="1" customFormat="1" ht="23.1" customHeight="1">
      <c r="A3" s="136" t="s">
        <v>314</v>
      </c>
      <c r="B3" s="136"/>
      <c r="C3" s="136"/>
      <c r="D3" s="136"/>
      <c r="E3" s="202"/>
      <c r="F3" s="202"/>
      <c r="G3" s="202"/>
      <c r="H3" s="202"/>
      <c r="I3" s="136"/>
      <c r="J3" s="136"/>
      <c r="K3" s="136"/>
      <c r="L3" s="138"/>
      <c r="M3" s="138"/>
      <c r="N3" s="119"/>
    </row>
    <row r="4" spans="1:14" s="1" customFormat="1" ht="23.1" customHeight="1">
      <c r="A4" s="251" t="s">
        <v>839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138"/>
      <c r="M4" s="138"/>
      <c r="N4" s="119"/>
    </row>
    <row r="5" spans="1:14" ht="21" customHeight="1">
      <c r="A5" s="52" t="s">
        <v>200</v>
      </c>
      <c r="B5" s="52" t="s">
        <v>201</v>
      </c>
      <c r="C5" s="52" t="s">
        <v>202</v>
      </c>
      <c r="D5" s="52" t="s">
        <v>203</v>
      </c>
      <c r="E5" s="247" t="s">
        <v>866</v>
      </c>
      <c r="F5" s="248"/>
      <c r="G5" s="248"/>
      <c r="H5" s="249"/>
      <c r="I5" s="52" t="s">
        <v>234</v>
      </c>
      <c r="J5" s="52" t="s">
        <v>867</v>
      </c>
      <c r="K5" s="52" t="s">
        <v>869</v>
      </c>
    </row>
    <row r="6" spans="1:14" ht="21" customHeight="1">
      <c r="A6" s="54"/>
      <c r="B6" s="54"/>
      <c r="C6" s="54"/>
      <c r="D6" s="54" t="s">
        <v>871</v>
      </c>
      <c r="E6" s="52">
        <v>2561</v>
      </c>
      <c r="F6" s="52">
        <v>2562</v>
      </c>
      <c r="G6" s="52">
        <v>2563</v>
      </c>
      <c r="H6" s="52">
        <v>2564</v>
      </c>
      <c r="I6" s="54" t="s">
        <v>76</v>
      </c>
      <c r="J6" s="54" t="s">
        <v>868</v>
      </c>
      <c r="K6" s="54" t="s">
        <v>870</v>
      </c>
    </row>
    <row r="7" spans="1:14" ht="21" customHeight="1">
      <c r="A7" s="43"/>
      <c r="B7" s="43"/>
      <c r="C7" s="43"/>
      <c r="D7" s="43" t="s">
        <v>872</v>
      </c>
      <c r="E7" s="43" t="s">
        <v>865</v>
      </c>
      <c r="F7" s="43" t="s">
        <v>865</v>
      </c>
      <c r="G7" s="43" t="s">
        <v>865</v>
      </c>
      <c r="H7" s="43" t="s">
        <v>865</v>
      </c>
      <c r="I7" s="43"/>
      <c r="J7" s="43"/>
      <c r="K7" s="43" t="s">
        <v>873</v>
      </c>
    </row>
    <row r="8" spans="1:14" s="13" customFormat="1" ht="109.5" customHeight="1">
      <c r="A8" s="31">
        <v>1</v>
      </c>
      <c r="B8" s="32" t="s">
        <v>767</v>
      </c>
      <c r="C8" s="32" t="s">
        <v>327</v>
      </c>
      <c r="D8" s="32" t="s">
        <v>328</v>
      </c>
      <c r="E8" s="188">
        <v>200000</v>
      </c>
      <c r="F8" s="188">
        <v>200000</v>
      </c>
      <c r="G8" s="188">
        <v>200000</v>
      </c>
      <c r="H8" s="188">
        <v>200000</v>
      </c>
      <c r="I8" s="62" t="s">
        <v>226</v>
      </c>
      <c r="J8" s="32" t="s">
        <v>329</v>
      </c>
      <c r="K8" s="32" t="s">
        <v>236</v>
      </c>
      <c r="L8" s="64"/>
      <c r="M8" s="64"/>
      <c r="N8" s="64"/>
    </row>
    <row r="9" spans="1:14" s="13" customFormat="1" ht="67.5" customHeight="1">
      <c r="A9" s="31">
        <v>2</v>
      </c>
      <c r="B9" s="32" t="s">
        <v>330</v>
      </c>
      <c r="C9" s="32" t="s">
        <v>331</v>
      </c>
      <c r="D9" s="32" t="s">
        <v>328</v>
      </c>
      <c r="E9" s="188">
        <v>100000</v>
      </c>
      <c r="F9" s="188">
        <v>100000</v>
      </c>
      <c r="G9" s="188">
        <v>100000</v>
      </c>
      <c r="H9" s="188">
        <v>100000</v>
      </c>
      <c r="I9" s="62" t="s">
        <v>225</v>
      </c>
      <c r="J9" s="32" t="s">
        <v>332</v>
      </c>
      <c r="K9" s="32" t="s">
        <v>236</v>
      </c>
      <c r="L9" s="64"/>
      <c r="M9" s="64"/>
      <c r="N9" s="64"/>
    </row>
    <row r="10" spans="1:14" s="13" customFormat="1" ht="49.5" customHeight="1">
      <c r="A10" s="31">
        <v>3</v>
      </c>
      <c r="B10" s="140" t="s">
        <v>143</v>
      </c>
      <c r="C10" s="140" t="s">
        <v>443</v>
      </c>
      <c r="D10" s="140" t="s">
        <v>443</v>
      </c>
      <c r="E10" s="188">
        <v>75000</v>
      </c>
      <c r="F10" s="188">
        <v>75000</v>
      </c>
      <c r="G10" s="188">
        <v>75000</v>
      </c>
      <c r="H10" s="188">
        <v>75000</v>
      </c>
      <c r="I10" s="62" t="s">
        <v>223</v>
      </c>
      <c r="J10" s="140" t="s">
        <v>299</v>
      </c>
      <c r="K10" s="140" t="s">
        <v>295</v>
      </c>
      <c r="L10" s="64"/>
      <c r="M10" s="64"/>
      <c r="N10" s="64"/>
    </row>
    <row r="11" spans="1:14" s="13" customFormat="1" ht="84.95" customHeight="1">
      <c r="A11" s="31">
        <v>4</v>
      </c>
      <c r="B11" s="32" t="s">
        <v>17</v>
      </c>
      <c r="C11" s="32" t="s">
        <v>317</v>
      </c>
      <c r="D11" s="32" t="s">
        <v>261</v>
      </c>
      <c r="E11" s="188">
        <v>100000</v>
      </c>
      <c r="F11" s="188">
        <v>100000</v>
      </c>
      <c r="G11" s="188">
        <v>100000</v>
      </c>
      <c r="H11" s="188">
        <v>100000</v>
      </c>
      <c r="I11" s="62" t="s">
        <v>223</v>
      </c>
      <c r="J11" s="32" t="s">
        <v>318</v>
      </c>
      <c r="K11" s="32" t="s">
        <v>236</v>
      </c>
      <c r="L11" s="64"/>
      <c r="M11" s="64"/>
      <c r="N11" s="64"/>
    </row>
    <row r="12" spans="1:14" s="13" customFormat="1" ht="105.75" customHeight="1">
      <c r="A12" s="31">
        <v>5</v>
      </c>
      <c r="B12" s="32" t="s">
        <v>33</v>
      </c>
      <c r="C12" s="32" t="s">
        <v>34</v>
      </c>
      <c r="D12" s="32" t="s">
        <v>328</v>
      </c>
      <c r="E12" s="188">
        <v>70000</v>
      </c>
      <c r="F12" s="188">
        <v>70000</v>
      </c>
      <c r="G12" s="188">
        <v>70000</v>
      </c>
      <c r="H12" s="188">
        <v>70000</v>
      </c>
      <c r="I12" s="62" t="s">
        <v>223</v>
      </c>
      <c r="J12" s="32" t="s">
        <v>35</v>
      </c>
      <c r="K12" s="32" t="s">
        <v>236</v>
      </c>
      <c r="L12" s="64"/>
      <c r="M12" s="64"/>
      <c r="N12" s="64"/>
    </row>
    <row r="13" spans="1:14" s="13" customFormat="1" ht="84.95" customHeight="1">
      <c r="A13" s="31">
        <v>6</v>
      </c>
      <c r="B13" s="140" t="s">
        <v>144</v>
      </c>
      <c r="C13" s="140" t="s">
        <v>443</v>
      </c>
      <c r="D13" s="140" t="s">
        <v>261</v>
      </c>
      <c r="E13" s="188">
        <v>45000</v>
      </c>
      <c r="F13" s="188">
        <v>45000</v>
      </c>
      <c r="G13" s="188">
        <v>45000</v>
      </c>
      <c r="H13" s="188">
        <v>45000</v>
      </c>
      <c r="I13" s="62" t="s">
        <v>219</v>
      </c>
      <c r="J13" s="140" t="s">
        <v>299</v>
      </c>
      <c r="K13" s="140" t="s">
        <v>295</v>
      </c>
      <c r="L13" s="64"/>
      <c r="M13" s="64"/>
      <c r="N13" s="64"/>
    </row>
    <row r="14" spans="1:14" s="13" customFormat="1" ht="84.95" customHeight="1">
      <c r="A14" s="31">
        <v>7</v>
      </c>
      <c r="B14" s="32" t="s">
        <v>766</v>
      </c>
      <c r="C14" s="32" t="s">
        <v>518</v>
      </c>
      <c r="D14" s="32" t="s">
        <v>328</v>
      </c>
      <c r="E14" s="188">
        <v>100000</v>
      </c>
      <c r="F14" s="188">
        <v>100000</v>
      </c>
      <c r="G14" s="188">
        <v>100000</v>
      </c>
      <c r="H14" s="188">
        <v>100000</v>
      </c>
      <c r="I14" s="62" t="s">
        <v>223</v>
      </c>
      <c r="J14" s="32" t="s">
        <v>519</v>
      </c>
      <c r="K14" s="32" t="s">
        <v>236</v>
      </c>
      <c r="L14" s="64"/>
      <c r="M14" s="64"/>
      <c r="N14" s="64"/>
    </row>
    <row r="15" spans="1:14" s="13" customFormat="1" ht="84.95" customHeight="1">
      <c r="A15" s="31">
        <v>8</v>
      </c>
      <c r="B15" s="32" t="s">
        <v>768</v>
      </c>
      <c r="C15" s="32" t="s">
        <v>323</v>
      </c>
      <c r="D15" s="32" t="s">
        <v>321</v>
      </c>
      <c r="E15" s="188">
        <v>100000</v>
      </c>
      <c r="F15" s="188">
        <v>100000</v>
      </c>
      <c r="G15" s="188">
        <v>100000</v>
      </c>
      <c r="H15" s="188">
        <v>100000</v>
      </c>
      <c r="I15" s="62" t="s">
        <v>225</v>
      </c>
      <c r="J15" s="32" t="s">
        <v>322</v>
      </c>
      <c r="K15" s="32" t="s">
        <v>236</v>
      </c>
      <c r="L15" s="64"/>
      <c r="M15" s="64"/>
      <c r="N15" s="64"/>
    </row>
    <row r="16" spans="1:14" s="13" customFormat="1" ht="84.95" customHeight="1">
      <c r="A16" s="31">
        <v>9</v>
      </c>
      <c r="B16" s="32" t="s">
        <v>23</v>
      </c>
      <c r="C16" s="32" t="s">
        <v>15</v>
      </c>
      <c r="D16" s="32" t="s">
        <v>328</v>
      </c>
      <c r="E16" s="188">
        <v>100000</v>
      </c>
      <c r="F16" s="188">
        <v>100000</v>
      </c>
      <c r="G16" s="188">
        <v>100000</v>
      </c>
      <c r="H16" s="188">
        <v>100000</v>
      </c>
      <c r="I16" s="62" t="s">
        <v>223</v>
      </c>
      <c r="J16" s="32" t="s">
        <v>16</v>
      </c>
      <c r="K16" s="32" t="s">
        <v>236</v>
      </c>
      <c r="L16" s="64"/>
      <c r="M16" s="64"/>
      <c r="N16" s="64"/>
    </row>
    <row r="17" spans="1:14" s="13" customFormat="1" ht="60.75" customHeight="1">
      <c r="A17" s="31">
        <v>10</v>
      </c>
      <c r="B17" s="32" t="s">
        <v>180</v>
      </c>
      <c r="C17" s="32" t="s">
        <v>324</v>
      </c>
      <c r="D17" s="32" t="s">
        <v>325</v>
      </c>
      <c r="E17" s="188">
        <v>100000</v>
      </c>
      <c r="F17" s="188">
        <v>100000</v>
      </c>
      <c r="G17" s="188">
        <v>100000</v>
      </c>
      <c r="H17" s="188">
        <v>100000</v>
      </c>
      <c r="I17" s="62" t="s">
        <v>223</v>
      </c>
      <c r="J17" s="32" t="s">
        <v>326</v>
      </c>
      <c r="K17" s="32" t="s">
        <v>236</v>
      </c>
      <c r="L17" s="64"/>
      <c r="M17" s="64"/>
      <c r="N17" s="64"/>
    </row>
    <row r="18" spans="1:14" s="13" customFormat="1" ht="63" customHeight="1">
      <c r="A18" s="31">
        <v>11</v>
      </c>
      <c r="B18" s="32" t="s">
        <v>460</v>
      </c>
      <c r="C18" s="32" t="s">
        <v>333</v>
      </c>
      <c r="D18" s="32" t="s">
        <v>334</v>
      </c>
      <c r="E18" s="188">
        <v>100000</v>
      </c>
      <c r="F18" s="188">
        <v>100000</v>
      </c>
      <c r="G18" s="188">
        <v>100000</v>
      </c>
      <c r="H18" s="188">
        <v>100000</v>
      </c>
      <c r="I18" s="62" t="s">
        <v>223</v>
      </c>
      <c r="J18" s="32" t="s">
        <v>335</v>
      </c>
      <c r="K18" s="32" t="s">
        <v>236</v>
      </c>
      <c r="L18" s="64"/>
      <c r="M18" s="64"/>
      <c r="N18" s="64"/>
    </row>
    <row r="19" spans="1:14" s="13" customFormat="1" ht="84.95" customHeight="1">
      <c r="A19" s="31">
        <v>12</v>
      </c>
      <c r="B19" s="32" t="s">
        <v>520</v>
      </c>
      <c r="C19" s="32" t="s">
        <v>15</v>
      </c>
      <c r="D19" s="32" t="s">
        <v>328</v>
      </c>
      <c r="E19" s="188">
        <v>100000</v>
      </c>
      <c r="F19" s="188">
        <v>100000</v>
      </c>
      <c r="G19" s="188">
        <v>100000</v>
      </c>
      <c r="H19" s="188">
        <v>100000</v>
      </c>
      <c r="I19" s="62"/>
      <c r="J19" s="32" t="s">
        <v>16</v>
      </c>
      <c r="K19" s="32" t="s">
        <v>236</v>
      </c>
      <c r="L19" s="64"/>
      <c r="M19" s="64"/>
      <c r="N19" s="64"/>
    </row>
    <row r="20" spans="1:14" s="13" customFormat="1" ht="84.95" customHeight="1">
      <c r="A20" s="31">
        <v>13</v>
      </c>
      <c r="B20" s="32" t="s">
        <v>273</v>
      </c>
      <c r="C20" s="32" t="s">
        <v>274</v>
      </c>
      <c r="D20" s="32" t="s">
        <v>513</v>
      </c>
      <c r="E20" s="188">
        <v>70000</v>
      </c>
      <c r="F20" s="188">
        <v>70000</v>
      </c>
      <c r="G20" s="188">
        <v>70000</v>
      </c>
      <c r="H20" s="188">
        <v>70000</v>
      </c>
      <c r="I20" s="62" t="s">
        <v>218</v>
      </c>
      <c r="J20" s="32" t="s">
        <v>275</v>
      </c>
      <c r="K20" s="32" t="s">
        <v>236</v>
      </c>
      <c r="L20" s="64"/>
      <c r="M20" s="64"/>
      <c r="N20" s="64"/>
    </row>
    <row r="21" spans="1:14" s="13" customFormat="1" ht="65.25" customHeight="1">
      <c r="A21" s="31">
        <v>14</v>
      </c>
      <c r="B21" s="56" t="s">
        <v>744</v>
      </c>
      <c r="C21" s="32" t="s">
        <v>320</v>
      </c>
      <c r="D21" s="32" t="s">
        <v>72</v>
      </c>
      <c r="E21" s="188">
        <v>24000000</v>
      </c>
      <c r="F21" s="188">
        <v>24000000</v>
      </c>
      <c r="G21" s="188">
        <v>24000000</v>
      </c>
      <c r="H21" s="188">
        <v>24000000</v>
      </c>
      <c r="I21" s="62" t="s">
        <v>218</v>
      </c>
      <c r="J21" s="32" t="s">
        <v>199</v>
      </c>
      <c r="K21" s="32" t="s">
        <v>746</v>
      </c>
      <c r="L21" s="64"/>
      <c r="M21" s="64"/>
      <c r="N21" s="64"/>
    </row>
    <row r="22" spans="1:14" s="13" customFormat="1" ht="66.75" customHeight="1">
      <c r="A22" s="31">
        <v>15</v>
      </c>
      <c r="B22" s="32" t="s">
        <v>319</v>
      </c>
      <c r="C22" s="32" t="s">
        <v>320</v>
      </c>
      <c r="D22" s="32" t="s">
        <v>745</v>
      </c>
      <c r="E22" s="188">
        <v>1000000</v>
      </c>
      <c r="F22" s="188">
        <v>1000000</v>
      </c>
      <c r="G22" s="188">
        <v>1000000</v>
      </c>
      <c r="H22" s="188">
        <v>1000000</v>
      </c>
      <c r="I22" s="62" t="s">
        <v>218</v>
      </c>
      <c r="J22" s="32" t="s">
        <v>199</v>
      </c>
      <c r="K22" s="32" t="s">
        <v>193</v>
      </c>
      <c r="L22" s="64"/>
      <c r="M22" s="64"/>
      <c r="N22" s="64"/>
    </row>
    <row r="23" spans="1:14" ht="37.5" customHeight="1">
      <c r="E23" s="231">
        <f>SUM(E8:E22)</f>
        <v>26260000</v>
      </c>
      <c r="F23" s="231">
        <f t="shared" ref="F23:H23" si="0">SUM(F8:F22)</f>
        <v>26260000</v>
      </c>
      <c r="G23" s="231">
        <f t="shared" si="0"/>
        <v>26260000</v>
      </c>
      <c r="H23" s="231">
        <f t="shared" si="0"/>
        <v>26260000</v>
      </c>
    </row>
    <row r="24" spans="1:14" ht="37.5" customHeight="1"/>
  </sheetData>
  <mergeCells count="2">
    <mergeCell ref="A4:K4"/>
    <mergeCell ref="E5:H5"/>
  </mergeCells>
  <phoneticPr fontId="4" type="noConversion"/>
  <pageMargins left="0.39370078740157483" right="0.39370078740157483" top="0.86614173228346458" bottom="0.70866141732283472" header="0.51181102362204722" footer="0.43307086614173229"/>
  <pageSetup paperSize="9" orientation="landscape" r:id="rId1"/>
  <headerFooter alignWithMargins="0">
    <oddHeader>&amp;R&amp;"TH SarabunIT๙,ตัวหนา"&amp;18แบบ ผ.01</oddHeader>
    <oddFooter>&amp;R&amp;"TH SarabunIT๙,ธรรมดา"&amp;16หน้า|&amp;"TH SarabunIT๙,ตัวหนา" &amp;P+65&amp;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42"/>
  <dimension ref="A1:N25"/>
  <sheetViews>
    <sheetView view="pageLayout" zoomScaleSheetLayoutView="100" workbookViewId="0">
      <selection activeCell="G41" sqref="G41"/>
    </sheetView>
  </sheetViews>
  <sheetFormatPr defaultRowHeight="20.25"/>
  <cols>
    <col min="1" max="1" width="4.7109375" style="65" customWidth="1"/>
    <col min="2" max="2" width="23.7109375" style="25" customWidth="1"/>
    <col min="3" max="3" width="17.7109375" style="25" customWidth="1"/>
    <col min="4" max="4" width="14.7109375" style="25" customWidth="1"/>
    <col min="5" max="6" width="9.7109375" style="193" customWidth="1"/>
    <col min="7" max="8" width="9.7109375" style="194" customWidth="1"/>
    <col min="9" max="9" width="15.7109375" style="145" customWidth="1"/>
    <col min="10" max="10" width="15.7109375" style="25" customWidth="1"/>
    <col min="11" max="11" width="10.7109375" style="25" customWidth="1"/>
    <col min="12" max="12" width="5.140625" style="60" customWidth="1"/>
    <col min="13" max="14" width="9.140625" style="60"/>
  </cols>
  <sheetData>
    <row r="1" spans="1:14" s="5" customFormat="1" ht="23.1" customHeight="1">
      <c r="A1" s="45" t="s">
        <v>835</v>
      </c>
      <c r="B1" s="45"/>
      <c r="C1" s="46"/>
      <c r="D1" s="46"/>
      <c r="E1" s="185"/>
      <c r="F1" s="185"/>
      <c r="G1" s="185"/>
      <c r="H1" s="185"/>
      <c r="I1" s="46"/>
      <c r="J1" s="46"/>
      <c r="K1" s="46"/>
      <c r="L1" s="25"/>
      <c r="M1" s="25"/>
      <c r="N1" s="25"/>
    </row>
    <row r="2" spans="1:14" s="5" customFormat="1" ht="23.1" customHeight="1">
      <c r="A2" s="50" t="s">
        <v>836</v>
      </c>
      <c r="B2" s="45"/>
      <c r="C2" s="46"/>
      <c r="D2" s="46"/>
      <c r="E2" s="185"/>
      <c r="F2" s="185"/>
      <c r="G2" s="185"/>
      <c r="H2" s="185"/>
      <c r="I2" s="46"/>
      <c r="J2" s="46"/>
      <c r="K2" s="46"/>
      <c r="L2" s="25"/>
      <c r="M2" s="25"/>
      <c r="N2" s="25"/>
    </row>
    <row r="3" spans="1:14" s="1" customFormat="1" ht="23.1" customHeight="1">
      <c r="A3" s="136" t="s">
        <v>314</v>
      </c>
      <c r="B3" s="136"/>
      <c r="C3" s="136"/>
      <c r="D3" s="136"/>
      <c r="E3" s="202"/>
      <c r="F3" s="202"/>
      <c r="G3" s="202"/>
      <c r="H3" s="202"/>
      <c r="I3" s="136"/>
      <c r="J3" s="136"/>
      <c r="K3" s="136"/>
      <c r="L3" s="138"/>
      <c r="M3" s="138"/>
      <c r="N3" s="138"/>
    </row>
    <row r="4" spans="1:14" s="1" customFormat="1" ht="23.1" customHeight="1">
      <c r="A4" s="251" t="s">
        <v>820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138"/>
      <c r="M4" s="138"/>
      <c r="N4" s="138"/>
    </row>
    <row r="5" spans="1:14" ht="21" customHeight="1">
      <c r="A5" s="52" t="s">
        <v>200</v>
      </c>
      <c r="B5" s="52" t="s">
        <v>201</v>
      </c>
      <c r="C5" s="52" t="s">
        <v>202</v>
      </c>
      <c r="D5" s="52" t="s">
        <v>203</v>
      </c>
      <c r="E5" s="247" t="s">
        <v>866</v>
      </c>
      <c r="F5" s="248"/>
      <c r="G5" s="248"/>
      <c r="H5" s="249"/>
      <c r="I5" s="52" t="s">
        <v>234</v>
      </c>
      <c r="J5" s="52" t="s">
        <v>867</v>
      </c>
      <c r="K5" s="52" t="s">
        <v>869</v>
      </c>
    </row>
    <row r="6" spans="1:14" ht="21" customHeight="1">
      <c r="A6" s="54"/>
      <c r="B6" s="54"/>
      <c r="C6" s="54"/>
      <c r="D6" s="54" t="s">
        <v>871</v>
      </c>
      <c r="E6" s="52">
        <v>2561</v>
      </c>
      <c r="F6" s="52">
        <v>2562</v>
      </c>
      <c r="G6" s="52">
        <v>2563</v>
      </c>
      <c r="H6" s="52">
        <v>2564</v>
      </c>
      <c r="I6" s="54" t="s">
        <v>76</v>
      </c>
      <c r="J6" s="54" t="s">
        <v>868</v>
      </c>
      <c r="K6" s="54" t="s">
        <v>870</v>
      </c>
    </row>
    <row r="7" spans="1:14" ht="21" customHeight="1">
      <c r="A7" s="43"/>
      <c r="B7" s="43"/>
      <c r="C7" s="43"/>
      <c r="D7" s="43" t="s">
        <v>872</v>
      </c>
      <c r="E7" s="43" t="s">
        <v>865</v>
      </c>
      <c r="F7" s="43" t="s">
        <v>865</v>
      </c>
      <c r="G7" s="43" t="s">
        <v>865</v>
      </c>
      <c r="H7" s="43" t="s">
        <v>865</v>
      </c>
      <c r="I7" s="43"/>
      <c r="J7" s="43"/>
      <c r="K7" s="43" t="s">
        <v>873</v>
      </c>
    </row>
    <row r="8" spans="1:14" s="13" customFormat="1" ht="84.95" customHeight="1">
      <c r="A8" s="31">
        <v>1</v>
      </c>
      <c r="B8" s="56" t="s">
        <v>905</v>
      </c>
      <c r="C8" s="33" t="s">
        <v>27</v>
      </c>
      <c r="D8" s="33" t="s">
        <v>261</v>
      </c>
      <c r="E8" s="188">
        <v>200000</v>
      </c>
      <c r="F8" s="188">
        <v>200000</v>
      </c>
      <c r="G8" s="188">
        <v>200000</v>
      </c>
      <c r="H8" s="188">
        <v>200000</v>
      </c>
      <c r="I8" s="62" t="s">
        <v>229</v>
      </c>
      <c r="J8" s="36" t="s">
        <v>21</v>
      </c>
      <c r="K8" s="36" t="s">
        <v>236</v>
      </c>
      <c r="L8" s="146"/>
      <c r="M8" s="64"/>
      <c r="N8" s="64"/>
    </row>
    <row r="9" spans="1:14" s="13" customFormat="1" ht="84.95" customHeight="1">
      <c r="A9" s="31">
        <v>2</v>
      </c>
      <c r="B9" s="56" t="s">
        <v>906</v>
      </c>
      <c r="C9" s="33" t="s">
        <v>20</v>
      </c>
      <c r="D9" s="33" t="s">
        <v>908</v>
      </c>
      <c r="E9" s="188">
        <v>100000</v>
      </c>
      <c r="F9" s="188">
        <v>100000</v>
      </c>
      <c r="G9" s="188">
        <v>100000</v>
      </c>
      <c r="H9" s="188">
        <v>100000</v>
      </c>
      <c r="I9" s="62" t="s">
        <v>229</v>
      </c>
      <c r="J9" s="36" t="s">
        <v>21</v>
      </c>
      <c r="K9" s="36" t="s">
        <v>236</v>
      </c>
      <c r="L9" s="64"/>
      <c r="M9" s="64"/>
      <c r="N9" s="64"/>
    </row>
    <row r="10" spans="1:14" s="13" customFormat="1" ht="84.95" customHeight="1">
      <c r="A10" s="31">
        <v>3</v>
      </c>
      <c r="B10" s="56" t="s">
        <v>1097</v>
      </c>
      <c r="C10" s="33" t="s">
        <v>20</v>
      </c>
      <c r="D10" s="33" t="s">
        <v>908</v>
      </c>
      <c r="E10" s="188">
        <v>100000</v>
      </c>
      <c r="F10" s="188">
        <v>100000</v>
      </c>
      <c r="G10" s="188">
        <v>100000</v>
      </c>
      <c r="H10" s="188">
        <v>100000</v>
      </c>
      <c r="I10" s="62" t="s">
        <v>229</v>
      </c>
      <c r="J10" s="36" t="s">
        <v>21</v>
      </c>
      <c r="K10" s="36" t="s">
        <v>236</v>
      </c>
      <c r="L10" s="64"/>
      <c r="M10" s="64"/>
      <c r="N10" s="64"/>
    </row>
    <row r="11" spans="1:14" s="13" customFormat="1" ht="84.95" customHeight="1">
      <c r="A11" s="31">
        <v>4</v>
      </c>
      <c r="B11" s="56" t="s">
        <v>907</v>
      </c>
      <c r="C11" s="33" t="s">
        <v>62</v>
      </c>
      <c r="D11" s="33" t="s">
        <v>908</v>
      </c>
      <c r="E11" s="188">
        <v>100000</v>
      </c>
      <c r="F11" s="188">
        <v>100000</v>
      </c>
      <c r="G11" s="188">
        <v>100000</v>
      </c>
      <c r="H11" s="188">
        <v>100000</v>
      </c>
      <c r="I11" s="62" t="s">
        <v>45</v>
      </c>
      <c r="J11" s="36" t="s">
        <v>63</v>
      </c>
      <c r="K11" s="36" t="s">
        <v>236</v>
      </c>
      <c r="L11" s="64"/>
      <c r="M11" s="64"/>
      <c r="N11" s="64"/>
    </row>
    <row r="12" spans="1:14" s="13" customFormat="1" ht="108" customHeight="1">
      <c r="A12" s="31">
        <v>5</v>
      </c>
      <c r="B12" s="33" t="s">
        <v>68</v>
      </c>
      <c r="C12" s="33" t="s">
        <v>71</v>
      </c>
      <c r="D12" s="33" t="s">
        <v>261</v>
      </c>
      <c r="E12" s="188">
        <v>100000</v>
      </c>
      <c r="F12" s="188">
        <v>100000</v>
      </c>
      <c r="G12" s="188">
        <v>100000</v>
      </c>
      <c r="H12" s="188">
        <v>100000</v>
      </c>
      <c r="I12" s="62" t="s">
        <v>230</v>
      </c>
      <c r="J12" s="36" t="s">
        <v>491</v>
      </c>
      <c r="K12" s="36" t="s">
        <v>236</v>
      </c>
      <c r="L12" s="64"/>
      <c r="M12" s="64"/>
      <c r="N12" s="64"/>
    </row>
    <row r="13" spans="1:14" s="13" customFormat="1" ht="84.95" customHeight="1">
      <c r="A13" s="31">
        <v>6</v>
      </c>
      <c r="B13" s="33" t="s">
        <v>243</v>
      </c>
      <c r="C13" s="33" t="s">
        <v>244</v>
      </c>
      <c r="D13" s="33" t="s">
        <v>908</v>
      </c>
      <c r="E13" s="188">
        <v>100000</v>
      </c>
      <c r="F13" s="188">
        <v>100000</v>
      </c>
      <c r="G13" s="188">
        <v>100000</v>
      </c>
      <c r="H13" s="188">
        <v>100000</v>
      </c>
      <c r="I13" s="62" t="s">
        <v>45</v>
      </c>
      <c r="J13" s="36" t="s">
        <v>245</v>
      </c>
      <c r="K13" s="36" t="s">
        <v>236</v>
      </c>
      <c r="L13" s="64"/>
      <c r="M13" s="64"/>
      <c r="N13" s="64"/>
    </row>
    <row r="14" spans="1:14" s="13" customFormat="1" ht="84.95" customHeight="1">
      <c r="A14" s="31">
        <v>7</v>
      </c>
      <c r="B14" s="33" t="s">
        <v>22</v>
      </c>
      <c r="C14" s="33" t="s">
        <v>27</v>
      </c>
      <c r="D14" s="33" t="s">
        <v>261</v>
      </c>
      <c r="E14" s="188">
        <v>100000</v>
      </c>
      <c r="F14" s="188">
        <v>100000</v>
      </c>
      <c r="G14" s="188">
        <v>100000</v>
      </c>
      <c r="H14" s="188">
        <v>100000</v>
      </c>
      <c r="I14" s="62" t="s">
        <v>229</v>
      </c>
      <c r="J14" s="36" t="s">
        <v>21</v>
      </c>
      <c r="K14" s="36" t="s">
        <v>236</v>
      </c>
      <c r="L14" s="64"/>
      <c r="M14" s="64"/>
      <c r="N14" s="64"/>
    </row>
    <row r="15" spans="1:14" s="13" customFormat="1" ht="84.95" customHeight="1">
      <c r="A15" s="31">
        <v>8</v>
      </c>
      <c r="B15" s="33" t="s">
        <v>61</v>
      </c>
      <c r="C15" s="33" t="s">
        <v>62</v>
      </c>
      <c r="D15" s="33" t="s">
        <v>908</v>
      </c>
      <c r="E15" s="188">
        <v>100000</v>
      </c>
      <c r="F15" s="188">
        <v>100000</v>
      </c>
      <c r="G15" s="188">
        <v>100000</v>
      </c>
      <c r="H15" s="188">
        <v>100000</v>
      </c>
      <c r="I15" s="62" t="s">
        <v>45</v>
      </c>
      <c r="J15" s="36" t="s">
        <v>63</v>
      </c>
      <c r="K15" s="36" t="s">
        <v>236</v>
      </c>
      <c r="L15" s="64"/>
      <c r="M15" s="64"/>
      <c r="N15" s="64"/>
    </row>
    <row r="16" spans="1:14" s="13" customFormat="1" ht="84.95" customHeight="1">
      <c r="A16" s="31">
        <v>9</v>
      </c>
      <c r="B16" s="33" t="s">
        <v>67</v>
      </c>
      <c r="C16" s="33" t="s">
        <v>490</v>
      </c>
      <c r="D16" s="33" t="s">
        <v>261</v>
      </c>
      <c r="E16" s="188">
        <v>100000</v>
      </c>
      <c r="F16" s="188">
        <v>100000</v>
      </c>
      <c r="G16" s="188">
        <v>100000</v>
      </c>
      <c r="H16" s="188">
        <v>100000</v>
      </c>
      <c r="I16" s="62" t="s">
        <v>228</v>
      </c>
      <c r="J16" s="36" t="s">
        <v>491</v>
      </c>
      <c r="K16" s="36" t="s">
        <v>236</v>
      </c>
      <c r="L16" s="64"/>
      <c r="M16" s="64"/>
      <c r="N16" s="64"/>
    </row>
    <row r="17" spans="1:14" s="13" customFormat="1" ht="84.95" customHeight="1">
      <c r="A17" s="31">
        <v>10</v>
      </c>
      <c r="B17" s="33" t="s">
        <v>19</v>
      </c>
      <c r="C17" s="33" t="s">
        <v>20</v>
      </c>
      <c r="D17" s="33" t="s">
        <v>261</v>
      </c>
      <c r="E17" s="188">
        <v>100000</v>
      </c>
      <c r="F17" s="188">
        <v>100000</v>
      </c>
      <c r="G17" s="188">
        <v>100000</v>
      </c>
      <c r="H17" s="188">
        <v>100000</v>
      </c>
      <c r="I17" s="62" t="s">
        <v>229</v>
      </c>
      <c r="J17" s="36" t="s">
        <v>21</v>
      </c>
      <c r="K17" s="36" t="s">
        <v>236</v>
      </c>
      <c r="L17" s="64"/>
      <c r="M17" s="64"/>
      <c r="N17" s="64"/>
    </row>
    <row r="18" spans="1:14" s="13" customFormat="1" ht="84.95" customHeight="1">
      <c r="A18" s="31">
        <v>11</v>
      </c>
      <c r="B18" s="33" t="s">
        <v>352</v>
      </c>
      <c r="C18" s="33" t="s">
        <v>353</v>
      </c>
      <c r="D18" s="33" t="s">
        <v>261</v>
      </c>
      <c r="E18" s="188">
        <v>100000</v>
      </c>
      <c r="F18" s="188">
        <v>100000</v>
      </c>
      <c r="G18" s="188">
        <v>100000</v>
      </c>
      <c r="H18" s="188">
        <v>100000</v>
      </c>
      <c r="I18" s="62" t="s">
        <v>354</v>
      </c>
      <c r="J18" s="36" t="s">
        <v>355</v>
      </c>
      <c r="K18" s="36" t="s">
        <v>236</v>
      </c>
      <c r="L18" s="64"/>
      <c r="M18" s="64"/>
      <c r="N18" s="64"/>
    </row>
    <row r="19" spans="1:14" s="13" customFormat="1" ht="84.95" customHeight="1">
      <c r="A19" s="31">
        <v>12</v>
      </c>
      <c r="B19" s="33" t="s">
        <v>36</v>
      </c>
      <c r="C19" s="33" t="s">
        <v>37</v>
      </c>
      <c r="D19" s="33" t="s">
        <v>261</v>
      </c>
      <c r="E19" s="188">
        <v>60000</v>
      </c>
      <c r="F19" s="188">
        <v>60000</v>
      </c>
      <c r="G19" s="188">
        <v>60000</v>
      </c>
      <c r="H19" s="188">
        <v>60000</v>
      </c>
      <c r="I19" s="62" t="s">
        <v>38</v>
      </c>
      <c r="J19" s="36" t="s">
        <v>245</v>
      </c>
      <c r="K19" s="36" t="s">
        <v>236</v>
      </c>
      <c r="L19" s="64"/>
      <c r="M19" s="64"/>
      <c r="N19" s="64"/>
    </row>
    <row r="20" spans="1:14" s="13" customFormat="1" ht="84.95" customHeight="1">
      <c r="A20" s="31">
        <v>13</v>
      </c>
      <c r="B20" s="33" t="s">
        <v>788</v>
      </c>
      <c r="C20" s="33" t="s">
        <v>467</v>
      </c>
      <c r="D20" s="33" t="s">
        <v>910</v>
      </c>
      <c r="E20" s="188">
        <v>100000</v>
      </c>
      <c r="F20" s="188">
        <v>100000</v>
      </c>
      <c r="G20" s="188">
        <v>100000</v>
      </c>
      <c r="H20" s="188">
        <v>100000</v>
      </c>
      <c r="I20" s="62" t="s">
        <v>798</v>
      </c>
      <c r="J20" s="36" t="s">
        <v>468</v>
      </c>
      <c r="K20" s="36" t="s">
        <v>236</v>
      </c>
      <c r="L20" s="64"/>
      <c r="M20" s="64"/>
      <c r="N20" s="64"/>
    </row>
    <row r="21" spans="1:14" s="13" customFormat="1" ht="84.95" customHeight="1">
      <c r="A21" s="31">
        <v>14</v>
      </c>
      <c r="B21" s="33" t="s">
        <v>397</v>
      </c>
      <c r="C21" s="33" t="s">
        <v>398</v>
      </c>
      <c r="D21" s="33" t="s">
        <v>399</v>
      </c>
      <c r="E21" s="188">
        <v>20000</v>
      </c>
      <c r="F21" s="188">
        <v>20000</v>
      </c>
      <c r="G21" s="188">
        <v>20000</v>
      </c>
      <c r="H21" s="188">
        <v>20000</v>
      </c>
      <c r="I21" s="62" t="s">
        <v>223</v>
      </c>
      <c r="J21" s="36" t="s">
        <v>400</v>
      </c>
      <c r="K21" s="36" t="s">
        <v>236</v>
      </c>
      <c r="L21" s="64"/>
      <c r="M21" s="64"/>
      <c r="N21" s="64"/>
    </row>
    <row r="22" spans="1:14" s="13" customFormat="1" ht="84.95" customHeight="1">
      <c r="A22" s="31">
        <v>15</v>
      </c>
      <c r="B22" s="33" t="s">
        <v>18</v>
      </c>
      <c r="C22" s="33" t="s">
        <v>469</v>
      </c>
      <c r="D22" s="33" t="s">
        <v>909</v>
      </c>
      <c r="E22" s="188">
        <v>100000</v>
      </c>
      <c r="F22" s="188">
        <v>100000</v>
      </c>
      <c r="G22" s="188">
        <v>100000</v>
      </c>
      <c r="H22" s="188">
        <v>100000</v>
      </c>
      <c r="I22" s="62" t="s">
        <v>227</v>
      </c>
      <c r="J22" s="36" t="s">
        <v>470</v>
      </c>
      <c r="K22" s="36" t="s">
        <v>236</v>
      </c>
      <c r="L22" s="64"/>
      <c r="M22" s="64"/>
      <c r="N22" s="64"/>
    </row>
    <row r="23" spans="1:14" s="13" customFormat="1" ht="84.95" customHeight="1">
      <c r="A23" s="31">
        <v>16</v>
      </c>
      <c r="B23" s="33" t="s">
        <v>789</v>
      </c>
      <c r="C23" s="33" t="s">
        <v>790</v>
      </c>
      <c r="D23" s="33" t="s">
        <v>909</v>
      </c>
      <c r="E23" s="188">
        <v>100000</v>
      </c>
      <c r="F23" s="188">
        <v>100000</v>
      </c>
      <c r="G23" s="188">
        <v>100000</v>
      </c>
      <c r="H23" s="188">
        <v>100000</v>
      </c>
      <c r="I23" s="62" t="s">
        <v>223</v>
      </c>
      <c r="J23" s="36" t="s">
        <v>791</v>
      </c>
      <c r="K23" s="36" t="s">
        <v>236</v>
      </c>
      <c r="L23" s="64"/>
      <c r="M23" s="64"/>
      <c r="N23" s="64"/>
    </row>
    <row r="24" spans="1:14" ht="78.75" customHeight="1">
      <c r="A24" s="31">
        <v>17</v>
      </c>
      <c r="B24" s="33" t="s">
        <v>32</v>
      </c>
      <c r="C24" s="33" t="s">
        <v>189</v>
      </c>
      <c r="D24" s="33" t="s">
        <v>261</v>
      </c>
      <c r="E24" s="188">
        <v>40000</v>
      </c>
      <c r="F24" s="188"/>
      <c r="G24" s="188">
        <v>40000</v>
      </c>
      <c r="H24" s="188">
        <v>40000</v>
      </c>
      <c r="I24" s="141" t="s">
        <v>48</v>
      </c>
      <c r="J24" s="36" t="s">
        <v>190</v>
      </c>
      <c r="K24" s="36" t="s">
        <v>236</v>
      </c>
    </row>
    <row r="25" spans="1:14">
      <c r="E25" s="231">
        <f>SUM(E8:E24)</f>
        <v>1620000</v>
      </c>
      <c r="F25" s="231">
        <f t="shared" ref="F25:H25" si="0">SUM(F8:F24)</f>
        <v>1580000</v>
      </c>
      <c r="G25" s="231">
        <f t="shared" si="0"/>
        <v>1620000</v>
      </c>
      <c r="H25" s="231">
        <f t="shared" si="0"/>
        <v>1620000</v>
      </c>
    </row>
  </sheetData>
  <mergeCells count="2">
    <mergeCell ref="A4:K4"/>
    <mergeCell ref="E5:H5"/>
  </mergeCells>
  <phoneticPr fontId="4" type="noConversion"/>
  <pageMargins left="0.39370078740157483" right="0.39370078740157483" top="0.86614173228346458" bottom="0.70866141732283472" header="0.51181102362204722" footer="0.43307086614173229"/>
  <pageSetup paperSize="9" orientation="landscape" r:id="rId1"/>
  <headerFooter alignWithMargins="0">
    <oddHeader>&amp;R&amp;"TH SarabunIT๙,ตัวหนา"&amp;18แบบ ผ.01</oddHeader>
    <oddFooter>&amp;R&amp;"TH SarabunIT๙,ธรรมดา"&amp;16หน้า|&amp;"TH SarabunIT๙,ตัวหนา" &amp;P+65&amp;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36"/>
  <dimension ref="A1:N35"/>
  <sheetViews>
    <sheetView view="pageLayout" topLeftCell="A34" zoomScaleSheetLayoutView="100" workbookViewId="0">
      <selection activeCell="G41" sqref="G41"/>
    </sheetView>
  </sheetViews>
  <sheetFormatPr defaultRowHeight="20.25"/>
  <cols>
    <col min="1" max="1" width="4.7109375" style="65" customWidth="1"/>
    <col min="2" max="2" width="23.7109375" style="25" customWidth="1"/>
    <col min="3" max="3" width="17.7109375" style="25" customWidth="1"/>
    <col min="4" max="4" width="14.7109375" style="25" customWidth="1"/>
    <col min="5" max="6" width="9.7109375" style="193" customWidth="1"/>
    <col min="7" max="8" width="9.7109375" style="194" customWidth="1"/>
    <col min="9" max="9" width="15.7109375" style="65" customWidth="1"/>
    <col min="10" max="10" width="15.7109375" style="145" customWidth="1"/>
    <col min="11" max="11" width="10.7109375" style="145" customWidth="1"/>
    <col min="12" max="14" width="9.140625" style="60"/>
  </cols>
  <sheetData>
    <row r="1" spans="1:14" s="5" customFormat="1" ht="23.1" customHeight="1">
      <c r="A1" s="45" t="s">
        <v>835</v>
      </c>
      <c r="B1" s="45"/>
      <c r="C1" s="46"/>
      <c r="D1" s="46"/>
      <c r="E1" s="185"/>
      <c r="F1" s="185"/>
      <c r="G1" s="185"/>
      <c r="H1" s="185"/>
      <c r="I1" s="46"/>
      <c r="J1" s="48"/>
      <c r="K1" s="48"/>
      <c r="L1" s="25"/>
      <c r="M1" s="25"/>
      <c r="N1" s="25"/>
    </row>
    <row r="2" spans="1:14" s="5" customFormat="1" ht="23.1" customHeight="1">
      <c r="A2" s="50" t="s">
        <v>836</v>
      </c>
      <c r="B2" s="45"/>
      <c r="C2" s="46"/>
      <c r="D2" s="46"/>
      <c r="E2" s="185"/>
      <c r="F2" s="185"/>
      <c r="G2" s="185"/>
      <c r="H2" s="185"/>
      <c r="I2" s="46"/>
      <c r="J2" s="48"/>
      <c r="K2" s="48"/>
      <c r="L2" s="25"/>
      <c r="M2" s="25"/>
      <c r="N2" s="25"/>
    </row>
    <row r="3" spans="1:14" s="1" customFormat="1" ht="23.1" customHeight="1">
      <c r="A3" s="136" t="s">
        <v>374</v>
      </c>
      <c r="B3" s="136"/>
      <c r="C3" s="136"/>
      <c r="D3" s="136"/>
      <c r="E3" s="202"/>
      <c r="F3" s="202"/>
      <c r="G3" s="202"/>
      <c r="H3" s="202"/>
      <c r="I3" s="137"/>
      <c r="J3" s="142"/>
      <c r="K3" s="142"/>
      <c r="L3" s="138"/>
      <c r="M3" s="138"/>
      <c r="N3" s="119"/>
    </row>
    <row r="4" spans="1:14" s="1" customFormat="1" ht="23.1" customHeight="1">
      <c r="A4" s="251" t="s">
        <v>375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138"/>
      <c r="M4" s="138"/>
      <c r="N4" s="119"/>
    </row>
    <row r="5" spans="1:14" ht="21" customHeight="1">
      <c r="A5" s="52" t="s">
        <v>200</v>
      </c>
      <c r="B5" s="52" t="s">
        <v>201</v>
      </c>
      <c r="C5" s="52" t="s">
        <v>202</v>
      </c>
      <c r="D5" s="52" t="s">
        <v>203</v>
      </c>
      <c r="E5" s="247" t="s">
        <v>866</v>
      </c>
      <c r="F5" s="248"/>
      <c r="G5" s="248"/>
      <c r="H5" s="249"/>
      <c r="I5" s="52" t="s">
        <v>234</v>
      </c>
      <c r="J5" s="52" t="s">
        <v>867</v>
      </c>
      <c r="K5" s="52" t="s">
        <v>869</v>
      </c>
    </row>
    <row r="6" spans="1:14" ht="21" customHeight="1">
      <c r="A6" s="54"/>
      <c r="B6" s="54"/>
      <c r="C6" s="54"/>
      <c r="D6" s="54" t="s">
        <v>871</v>
      </c>
      <c r="E6" s="52">
        <v>2561</v>
      </c>
      <c r="F6" s="52">
        <v>2562</v>
      </c>
      <c r="G6" s="52">
        <v>2563</v>
      </c>
      <c r="H6" s="52">
        <v>2564</v>
      </c>
      <c r="I6" s="54" t="s">
        <v>76</v>
      </c>
      <c r="J6" s="54" t="s">
        <v>868</v>
      </c>
      <c r="K6" s="54" t="s">
        <v>870</v>
      </c>
    </row>
    <row r="7" spans="1:14" ht="21" customHeight="1">
      <c r="A7" s="43"/>
      <c r="B7" s="43"/>
      <c r="C7" s="43"/>
      <c r="D7" s="43" t="s">
        <v>872</v>
      </c>
      <c r="E7" s="43" t="s">
        <v>865</v>
      </c>
      <c r="F7" s="43" t="s">
        <v>865</v>
      </c>
      <c r="G7" s="43" t="s">
        <v>865</v>
      </c>
      <c r="H7" s="43" t="s">
        <v>865</v>
      </c>
      <c r="I7" s="43"/>
      <c r="J7" s="43"/>
      <c r="K7" s="43" t="s">
        <v>873</v>
      </c>
    </row>
    <row r="8" spans="1:14" s="13" customFormat="1" ht="84.95" customHeight="1">
      <c r="A8" s="31">
        <v>1</v>
      </c>
      <c r="B8" s="56" t="s">
        <v>1125</v>
      </c>
      <c r="C8" s="33" t="s">
        <v>422</v>
      </c>
      <c r="D8" s="33" t="s">
        <v>261</v>
      </c>
      <c r="E8" s="188">
        <v>100000</v>
      </c>
      <c r="F8" s="188">
        <v>100000</v>
      </c>
      <c r="G8" s="188">
        <v>100000</v>
      </c>
      <c r="H8" s="188">
        <v>100000</v>
      </c>
      <c r="I8" s="143" t="s">
        <v>48</v>
      </c>
      <c r="J8" s="32" t="s">
        <v>423</v>
      </c>
      <c r="K8" s="32" t="s">
        <v>236</v>
      </c>
      <c r="L8" s="64"/>
      <c r="M8" s="64"/>
      <c r="N8" s="64"/>
    </row>
    <row r="9" spans="1:14" s="13" customFormat="1" ht="84.95" customHeight="1">
      <c r="A9" s="31">
        <v>2</v>
      </c>
      <c r="B9" s="56" t="s">
        <v>990</v>
      </c>
      <c r="C9" s="56" t="s">
        <v>540</v>
      </c>
      <c r="D9" s="56" t="s">
        <v>541</v>
      </c>
      <c r="E9" s="188">
        <v>20000</v>
      </c>
      <c r="F9" s="188">
        <v>20000</v>
      </c>
      <c r="G9" s="188">
        <v>20000</v>
      </c>
      <c r="H9" s="188">
        <v>20000</v>
      </c>
      <c r="I9" s="143" t="s">
        <v>48</v>
      </c>
      <c r="J9" s="140" t="s">
        <v>542</v>
      </c>
      <c r="K9" s="140" t="s">
        <v>991</v>
      </c>
      <c r="L9" s="64"/>
      <c r="M9" s="64"/>
      <c r="N9" s="64"/>
    </row>
    <row r="10" spans="1:14" s="13" customFormat="1" ht="84.95" customHeight="1">
      <c r="A10" s="31">
        <v>3</v>
      </c>
      <c r="B10" s="33" t="s">
        <v>401</v>
      </c>
      <c r="C10" s="33" t="s">
        <v>403</v>
      </c>
      <c r="D10" s="33" t="s">
        <v>261</v>
      </c>
      <c r="E10" s="188">
        <v>100000</v>
      </c>
      <c r="F10" s="188">
        <v>100000</v>
      </c>
      <c r="G10" s="188">
        <v>100000</v>
      </c>
      <c r="H10" s="188">
        <v>100000</v>
      </c>
      <c r="I10" s="122" t="s">
        <v>231</v>
      </c>
      <c r="J10" s="32" t="s">
        <v>402</v>
      </c>
      <c r="K10" s="32" t="s">
        <v>236</v>
      </c>
      <c r="L10" s="64"/>
      <c r="M10" s="64"/>
      <c r="N10" s="64"/>
    </row>
    <row r="11" spans="1:14" s="13" customFormat="1" ht="84.95" customHeight="1">
      <c r="A11" s="31">
        <v>4</v>
      </c>
      <c r="B11" s="56" t="s">
        <v>530</v>
      </c>
      <c r="C11" s="56" t="s">
        <v>531</v>
      </c>
      <c r="D11" s="56" t="s">
        <v>532</v>
      </c>
      <c r="E11" s="188">
        <v>20000</v>
      </c>
      <c r="F11" s="188">
        <v>20000</v>
      </c>
      <c r="G11" s="188">
        <v>20000</v>
      </c>
      <c r="H11" s="188">
        <v>20000</v>
      </c>
      <c r="I11" s="144" t="s">
        <v>223</v>
      </c>
      <c r="J11" s="140" t="s">
        <v>533</v>
      </c>
      <c r="K11" s="140" t="s">
        <v>529</v>
      </c>
      <c r="L11" s="64"/>
      <c r="M11" s="64"/>
      <c r="N11" s="64"/>
    </row>
    <row r="12" spans="1:14" s="13" customFormat="1" ht="84.95" customHeight="1">
      <c r="A12" s="31">
        <v>5</v>
      </c>
      <c r="B12" s="56" t="s">
        <v>82</v>
      </c>
      <c r="C12" s="56" t="s">
        <v>534</v>
      </c>
      <c r="D12" s="56" t="s">
        <v>83</v>
      </c>
      <c r="E12" s="188">
        <v>150000</v>
      </c>
      <c r="F12" s="188">
        <v>150000</v>
      </c>
      <c r="G12" s="188">
        <v>150000</v>
      </c>
      <c r="H12" s="188">
        <v>150000</v>
      </c>
      <c r="I12" s="144" t="s">
        <v>535</v>
      </c>
      <c r="J12" s="140" t="s">
        <v>466</v>
      </c>
      <c r="K12" s="140" t="s">
        <v>529</v>
      </c>
      <c r="L12" s="64"/>
      <c r="M12" s="64"/>
      <c r="N12" s="64"/>
    </row>
    <row r="13" spans="1:14" s="13" customFormat="1" ht="84.95" customHeight="1">
      <c r="A13" s="31">
        <v>6</v>
      </c>
      <c r="B13" s="56" t="s">
        <v>552</v>
      </c>
      <c r="C13" s="56" t="s">
        <v>553</v>
      </c>
      <c r="D13" s="56" t="s">
        <v>554</v>
      </c>
      <c r="E13" s="188">
        <v>40000</v>
      </c>
      <c r="F13" s="188">
        <v>40000</v>
      </c>
      <c r="G13" s="188">
        <v>40000</v>
      </c>
      <c r="H13" s="188">
        <v>40000</v>
      </c>
      <c r="I13" s="144" t="s">
        <v>223</v>
      </c>
      <c r="J13" s="140" t="s">
        <v>555</v>
      </c>
      <c r="K13" s="140" t="s">
        <v>236</v>
      </c>
      <c r="L13" s="64"/>
      <c r="M13" s="64"/>
      <c r="N13" s="64"/>
    </row>
    <row r="14" spans="1:14" s="13" customFormat="1" ht="84.95" customHeight="1">
      <c r="A14" s="31">
        <v>7</v>
      </c>
      <c r="B14" s="56" t="s">
        <v>536</v>
      </c>
      <c r="C14" s="56" t="s">
        <v>537</v>
      </c>
      <c r="D14" s="56" t="s">
        <v>538</v>
      </c>
      <c r="E14" s="188">
        <v>20000</v>
      </c>
      <c r="F14" s="188">
        <v>20000</v>
      </c>
      <c r="G14" s="188">
        <v>20000</v>
      </c>
      <c r="H14" s="188">
        <v>20000</v>
      </c>
      <c r="I14" s="144" t="s">
        <v>226</v>
      </c>
      <c r="J14" s="140" t="s">
        <v>539</v>
      </c>
      <c r="K14" s="140" t="s">
        <v>529</v>
      </c>
      <c r="L14" s="64"/>
      <c r="M14" s="64"/>
      <c r="N14" s="64"/>
    </row>
    <row r="15" spans="1:14" s="13" customFormat="1" ht="84.95" customHeight="1">
      <c r="A15" s="31">
        <v>8</v>
      </c>
      <c r="B15" s="56" t="s">
        <v>521</v>
      </c>
      <c r="C15" s="56" t="s">
        <v>522</v>
      </c>
      <c r="D15" s="56" t="s">
        <v>523</v>
      </c>
      <c r="E15" s="188">
        <v>34850</v>
      </c>
      <c r="F15" s="188">
        <v>34850</v>
      </c>
      <c r="G15" s="188">
        <v>34850</v>
      </c>
      <c r="H15" s="188">
        <v>34850</v>
      </c>
      <c r="I15" s="144" t="s">
        <v>223</v>
      </c>
      <c r="J15" s="140" t="s">
        <v>524</v>
      </c>
      <c r="K15" s="140" t="s">
        <v>525</v>
      </c>
      <c r="L15" s="64"/>
      <c r="M15" s="64"/>
      <c r="N15" s="64"/>
    </row>
    <row r="16" spans="1:14" s="13" customFormat="1" ht="84.95" customHeight="1">
      <c r="A16" s="31">
        <v>9</v>
      </c>
      <c r="B16" s="56" t="s">
        <v>547</v>
      </c>
      <c r="C16" s="56" t="s">
        <v>548</v>
      </c>
      <c r="D16" s="56" t="s">
        <v>549</v>
      </c>
      <c r="E16" s="188">
        <v>30000</v>
      </c>
      <c r="F16" s="188">
        <v>30000</v>
      </c>
      <c r="G16" s="188">
        <v>30000</v>
      </c>
      <c r="H16" s="188">
        <v>30000</v>
      </c>
      <c r="I16" s="144"/>
      <c r="J16" s="140" t="s">
        <v>550</v>
      </c>
      <c r="K16" s="140" t="s">
        <v>551</v>
      </c>
      <c r="L16" s="64"/>
      <c r="M16" s="64"/>
      <c r="N16" s="64"/>
    </row>
    <row r="17" spans="1:14" s="13" customFormat="1" ht="84.95" customHeight="1">
      <c r="A17" s="31">
        <v>10</v>
      </c>
      <c r="B17" s="33" t="s">
        <v>361</v>
      </c>
      <c r="C17" s="33" t="s">
        <v>362</v>
      </c>
      <c r="D17" s="33" t="s">
        <v>261</v>
      </c>
      <c r="E17" s="188">
        <v>100000</v>
      </c>
      <c r="F17" s="188">
        <v>100000</v>
      </c>
      <c r="G17" s="188">
        <v>100000</v>
      </c>
      <c r="H17" s="188">
        <v>100000</v>
      </c>
      <c r="I17" s="122" t="s">
        <v>223</v>
      </c>
      <c r="J17" s="32" t="s">
        <v>363</v>
      </c>
      <c r="K17" s="32" t="s">
        <v>236</v>
      </c>
      <c r="L17" s="64"/>
      <c r="M17" s="64"/>
      <c r="N17" s="64"/>
    </row>
    <row r="18" spans="1:14" s="13" customFormat="1" ht="84.95" customHeight="1">
      <c r="A18" s="31">
        <v>11</v>
      </c>
      <c r="B18" s="56" t="s">
        <v>663</v>
      </c>
      <c r="C18" s="56" t="s">
        <v>526</v>
      </c>
      <c r="D18" s="56" t="s">
        <v>527</v>
      </c>
      <c r="E18" s="188">
        <v>30000</v>
      </c>
      <c r="F18" s="188">
        <v>30000</v>
      </c>
      <c r="G18" s="188">
        <v>30000</v>
      </c>
      <c r="H18" s="188">
        <v>30000</v>
      </c>
      <c r="I18" s="144" t="s">
        <v>223</v>
      </c>
      <c r="J18" s="140" t="s">
        <v>528</v>
      </c>
      <c r="K18" s="140" t="s">
        <v>529</v>
      </c>
      <c r="L18" s="64"/>
      <c r="M18" s="64"/>
      <c r="N18" s="64"/>
    </row>
    <row r="19" spans="1:14" s="13" customFormat="1" ht="84.95" customHeight="1">
      <c r="A19" s="31">
        <v>12</v>
      </c>
      <c r="B19" s="33" t="s">
        <v>461</v>
      </c>
      <c r="C19" s="33" t="s">
        <v>443</v>
      </c>
      <c r="D19" s="33" t="s">
        <v>261</v>
      </c>
      <c r="E19" s="188">
        <v>100000</v>
      </c>
      <c r="F19" s="188">
        <v>100000</v>
      </c>
      <c r="G19" s="188">
        <v>100000</v>
      </c>
      <c r="H19" s="188">
        <v>100000</v>
      </c>
      <c r="I19" s="122" t="s">
        <v>223</v>
      </c>
      <c r="J19" s="32" t="s">
        <v>444</v>
      </c>
      <c r="K19" s="32" t="s">
        <v>236</v>
      </c>
      <c r="L19" s="64"/>
      <c r="M19" s="64"/>
      <c r="N19" s="64"/>
    </row>
    <row r="20" spans="1:14" s="13" customFormat="1" ht="84.95" customHeight="1">
      <c r="A20" s="31">
        <v>13</v>
      </c>
      <c r="B20" s="33" t="s">
        <v>442</v>
      </c>
      <c r="C20" s="33" t="s">
        <v>443</v>
      </c>
      <c r="D20" s="33" t="s">
        <v>261</v>
      </c>
      <c r="E20" s="188">
        <v>100000</v>
      </c>
      <c r="F20" s="188">
        <v>100000</v>
      </c>
      <c r="G20" s="188">
        <v>100000</v>
      </c>
      <c r="H20" s="188">
        <v>100000</v>
      </c>
      <c r="I20" s="122" t="s">
        <v>226</v>
      </c>
      <c r="J20" s="32" t="s">
        <v>444</v>
      </c>
      <c r="K20" s="32" t="s">
        <v>236</v>
      </c>
      <c r="L20" s="64"/>
      <c r="M20" s="64"/>
      <c r="N20" s="64"/>
    </row>
    <row r="21" spans="1:14" s="13" customFormat="1" ht="84.95" customHeight="1">
      <c r="A21" s="31">
        <v>14</v>
      </c>
      <c r="B21" s="56" t="s">
        <v>556</v>
      </c>
      <c r="C21" s="56" t="s">
        <v>557</v>
      </c>
      <c r="D21" s="56" t="s">
        <v>379</v>
      </c>
      <c r="E21" s="188">
        <v>20000</v>
      </c>
      <c r="F21" s="188">
        <v>20000</v>
      </c>
      <c r="G21" s="188">
        <v>20000</v>
      </c>
      <c r="H21" s="188">
        <v>20000</v>
      </c>
      <c r="I21" s="144" t="s">
        <v>228</v>
      </c>
      <c r="J21" s="140" t="s">
        <v>558</v>
      </c>
      <c r="K21" s="140" t="s">
        <v>236</v>
      </c>
      <c r="L21" s="64"/>
      <c r="M21" s="64"/>
      <c r="N21" s="64"/>
    </row>
    <row r="22" spans="1:14" s="13" customFormat="1" ht="84.95" customHeight="1">
      <c r="A22" s="31">
        <v>15</v>
      </c>
      <c r="B22" s="56" t="s">
        <v>559</v>
      </c>
      <c r="C22" s="56" t="s">
        <v>560</v>
      </c>
      <c r="D22" s="56" t="s">
        <v>261</v>
      </c>
      <c r="E22" s="188">
        <v>30000</v>
      </c>
      <c r="F22" s="188">
        <v>30000</v>
      </c>
      <c r="G22" s="188">
        <v>30000</v>
      </c>
      <c r="H22" s="188">
        <v>30000</v>
      </c>
      <c r="I22" s="144" t="s">
        <v>561</v>
      </c>
      <c r="J22" s="140" t="s">
        <v>562</v>
      </c>
      <c r="K22" s="140" t="s">
        <v>236</v>
      </c>
      <c r="L22" s="64"/>
      <c r="M22" s="64"/>
      <c r="N22" s="64"/>
    </row>
    <row r="23" spans="1:14" s="13" customFormat="1" ht="84.95" customHeight="1">
      <c r="A23" s="31">
        <v>16</v>
      </c>
      <c r="B23" s="56" t="s">
        <v>988</v>
      </c>
      <c r="C23" s="56" t="s">
        <v>543</v>
      </c>
      <c r="D23" s="56" t="s">
        <v>544</v>
      </c>
      <c r="E23" s="188">
        <v>40000</v>
      </c>
      <c r="F23" s="188">
        <v>40000</v>
      </c>
      <c r="G23" s="188">
        <v>40000</v>
      </c>
      <c r="H23" s="188">
        <v>40000</v>
      </c>
      <c r="I23" s="144" t="s">
        <v>545</v>
      </c>
      <c r="J23" s="140" t="s">
        <v>546</v>
      </c>
      <c r="K23" s="140" t="s">
        <v>236</v>
      </c>
      <c r="L23" s="64"/>
      <c r="M23" s="64"/>
      <c r="N23" s="64"/>
    </row>
    <row r="24" spans="1:14" s="13" customFormat="1" ht="84.95" customHeight="1">
      <c r="A24" s="31">
        <v>17</v>
      </c>
      <c r="B24" s="56" t="s">
        <v>563</v>
      </c>
      <c r="C24" s="56" t="s">
        <v>564</v>
      </c>
      <c r="D24" s="56" t="s">
        <v>565</v>
      </c>
      <c r="E24" s="188">
        <v>20000</v>
      </c>
      <c r="F24" s="188">
        <v>20000</v>
      </c>
      <c r="G24" s="188">
        <v>20000</v>
      </c>
      <c r="H24" s="188">
        <v>20000</v>
      </c>
      <c r="I24" s="144" t="s">
        <v>545</v>
      </c>
      <c r="J24" s="140" t="s">
        <v>0</v>
      </c>
      <c r="K24" s="140" t="s">
        <v>1</v>
      </c>
      <c r="L24" s="64"/>
      <c r="M24" s="64"/>
      <c r="N24" s="64"/>
    </row>
    <row r="25" spans="1:14" s="13" customFormat="1" ht="106.5" customHeight="1">
      <c r="A25" s="31">
        <v>18</v>
      </c>
      <c r="B25" s="33" t="s">
        <v>170</v>
      </c>
      <c r="C25" s="33" t="s">
        <v>171</v>
      </c>
      <c r="D25" s="33" t="s">
        <v>261</v>
      </c>
      <c r="E25" s="188">
        <v>100000</v>
      </c>
      <c r="F25" s="188">
        <v>100000</v>
      </c>
      <c r="G25" s="188">
        <v>100000</v>
      </c>
      <c r="H25" s="188">
        <v>100000</v>
      </c>
      <c r="I25" s="122" t="s">
        <v>223</v>
      </c>
      <c r="J25" s="32" t="s">
        <v>172</v>
      </c>
      <c r="K25" s="32" t="s">
        <v>236</v>
      </c>
      <c r="L25" s="64"/>
      <c r="M25" s="64"/>
      <c r="N25" s="64"/>
    </row>
    <row r="26" spans="1:14" s="13" customFormat="1" ht="84.95" customHeight="1">
      <c r="A26" s="31">
        <v>19</v>
      </c>
      <c r="B26" s="56" t="s">
        <v>664</v>
      </c>
      <c r="C26" s="56" t="s">
        <v>665</v>
      </c>
      <c r="D26" s="56" t="s">
        <v>261</v>
      </c>
      <c r="E26" s="188">
        <v>200000</v>
      </c>
      <c r="F26" s="188">
        <v>200000</v>
      </c>
      <c r="G26" s="188">
        <v>200000</v>
      </c>
      <c r="H26" s="188">
        <v>200000</v>
      </c>
      <c r="I26" s="144" t="s">
        <v>666</v>
      </c>
      <c r="J26" s="140" t="s">
        <v>667</v>
      </c>
      <c r="K26" s="140" t="s">
        <v>669</v>
      </c>
      <c r="L26" s="64"/>
      <c r="M26" s="64"/>
      <c r="N26" s="64"/>
    </row>
    <row r="27" spans="1:14" s="13" customFormat="1" ht="57.75" customHeight="1">
      <c r="A27" s="31">
        <v>20</v>
      </c>
      <c r="B27" s="33" t="s">
        <v>1098</v>
      </c>
      <c r="C27" s="33" t="s">
        <v>731</v>
      </c>
      <c r="D27" s="33" t="s">
        <v>261</v>
      </c>
      <c r="E27" s="188">
        <v>100000</v>
      </c>
      <c r="F27" s="188">
        <v>100000</v>
      </c>
      <c r="G27" s="188">
        <v>100000</v>
      </c>
      <c r="H27" s="188">
        <v>100000</v>
      </c>
      <c r="I27" s="122" t="s">
        <v>223</v>
      </c>
      <c r="J27" s="32" t="s">
        <v>363</v>
      </c>
      <c r="K27" s="32" t="s">
        <v>236</v>
      </c>
      <c r="L27" s="64"/>
      <c r="M27" s="64"/>
      <c r="N27" s="64"/>
    </row>
    <row r="28" spans="1:14" s="13" customFormat="1" ht="78">
      <c r="A28" s="31">
        <v>21</v>
      </c>
      <c r="B28" s="56" t="s">
        <v>989</v>
      </c>
      <c r="C28" s="33" t="s">
        <v>251</v>
      </c>
      <c r="D28" s="33" t="s">
        <v>252</v>
      </c>
      <c r="E28" s="188">
        <v>100000</v>
      </c>
      <c r="F28" s="188">
        <v>100000</v>
      </c>
      <c r="G28" s="188">
        <v>100000</v>
      </c>
      <c r="H28" s="188">
        <v>100000</v>
      </c>
      <c r="I28" s="122" t="s">
        <v>253</v>
      </c>
      <c r="J28" s="36" t="s">
        <v>254</v>
      </c>
      <c r="K28" s="36" t="s">
        <v>236</v>
      </c>
      <c r="L28" s="64"/>
      <c r="M28" s="64"/>
      <c r="N28" s="64"/>
    </row>
    <row r="29" spans="1:14" s="13" customFormat="1" ht="78">
      <c r="A29" s="31">
        <v>22</v>
      </c>
      <c r="B29" s="33" t="s">
        <v>730</v>
      </c>
      <c r="C29" s="33" t="s">
        <v>445</v>
      </c>
      <c r="D29" s="33" t="s">
        <v>379</v>
      </c>
      <c r="E29" s="188">
        <v>100000</v>
      </c>
      <c r="F29" s="188">
        <v>100000</v>
      </c>
      <c r="G29" s="188">
        <v>100000</v>
      </c>
      <c r="H29" s="188">
        <v>100000</v>
      </c>
      <c r="I29" s="122" t="s">
        <v>233</v>
      </c>
      <c r="J29" s="36" t="s">
        <v>466</v>
      </c>
      <c r="K29" s="36" t="s">
        <v>236</v>
      </c>
      <c r="L29" s="64"/>
      <c r="M29" s="64"/>
      <c r="N29" s="64"/>
    </row>
    <row r="30" spans="1:14" s="13" customFormat="1" ht="78">
      <c r="A30" s="31">
        <v>23</v>
      </c>
      <c r="B30" s="33" t="s">
        <v>246</v>
      </c>
      <c r="C30" s="33" t="s">
        <v>247</v>
      </c>
      <c r="D30" s="33" t="s">
        <v>248</v>
      </c>
      <c r="E30" s="188">
        <v>100000</v>
      </c>
      <c r="F30" s="188">
        <v>100000</v>
      </c>
      <c r="G30" s="188">
        <v>100000</v>
      </c>
      <c r="H30" s="188">
        <v>100000</v>
      </c>
      <c r="I30" s="122" t="s">
        <v>249</v>
      </c>
      <c r="J30" s="36" t="s">
        <v>250</v>
      </c>
      <c r="K30" s="36" t="s">
        <v>236</v>
      </c>
      <c r="L30" s="64"/>
      <c r="M30" s="64"/>
      <c r="N30" s="64"/>
    </row>
    <row r="31" spans="1:14" s="13" customFormat="1" ht="58.5">
      <c r="A31" s="31">
        <v>24</v>
      </c>
      <c r="B31" s="32" t="s">
        <v>1099</v>
      </c>
      <c r="C31" s="33" t="s">
        <v>480</v>
      </c>
      <c r="D31" s="33" t="s">
        <v>261</v>
      </c>
      <c r="E31" s="188">
        <v>100000</v>
      </c>
      <c r="F31" s="188">
        <v>100000</v>
      </c>
      <c r="G31" s="188">
        <v>100000</v>
      </c>
      <c r="H31" s="188">
        <v>100000</v>
      </c>
      <c r="I31" s="122" t="s">
        <v>223</v>
      </c>
      <c r="J31" s="36" t="s">
        <v>481</v>
      </c>
      <c r="K31" s="36" t="s">
        <v>236</v>
      </c>
      <c r="L31" s="64"/>
      <c r="M31" s="64"/>
      <c r="N31" s="64"/>
    </row>
    <row r="32" spans="1:14" s="13" customFormat="1" ht="58.5">
      <c r="A32" s="31">
        <v>25</v>
      </c>
      <c r="B32" s="33" t="s">
        <v>478</v>
      </c>
      <c r="C32" s="33" t="s">
        <v>378</v>
      </c>
      <c r="D32" s="33" t="s">
        <v>379</v>
      </c>
      <c r="E32" s="188">
        <v>100000</v>
      </c>
      <c r="F32" s="188">
        <v>100000</v>
      </c>
      <c r="G32" s="188">
        <v>100000</v>
      </c>
      <c r="H32" s="188">
        <v>100000</v>
      </c>
      <c r="I32" s="122" t="s">
        <v>223</v>
      </c>
      <c r="J32" s="36" t="s">
        <v>479</v>
      </c>
      <c r="K32" s="36" t="s">
        <v>236</v>
      </c>
      <c r="L32" s="64"/>
      <c r="M32" s="64"/>
      <c r="N32" s="64"/>
    </row>
    <row r="33" spans="1:14" s="13" customFormat="1" ht="39">
      <c r="A33" s="31">
        <v>26</v>
      </c>
      <c r="B33" s="33" t="s">
        <v>727</v>
      </c>
      <c r="C33" s="33" t="s">
        <v>728</v>
      </c>
      <c r="D33" s="33" t="s">
        <v>379</v>
      </c>
      <c r="E33" s="188">
        <v>100000</v>
      </c>
      <c r="F33" s="188">
        <v>100000</v>
      </c>
      <c r="G33" s="188">
        <v>100000</v>
      </c>
      <c r="H33" s="188">
        <v>100000</v>
      </c>
      <c r="I33" s="122" t="s">
        <v>223</v>
      </c>
      <c r="J33" s="36" t="s">
        <v>729</v>
      </c>
      <c r="K33" s="36" t="s">
        <v>236</v>
      </c>
      <c r="L33" s="64"/>
      <c r="M33" s="64"/>
      <c r="N33" s="64"/>
    </row>
    <row r="34" spans="1:14" s="13" customFormat="1" ht="58.5">
      <c r="A34" s="31">
        <v>27</v>
      </c>
      <c r="B34" s="56" t="s">
        <v>145</v>
      </c>
      <c r="C34" s="33" t="s">
        <v>376</v>
      </c>
      <c r="D34" s="33" t="s">
        <v>261</v>
      </c>
      <c r="E34" s="188">
        <v>100000</v>
      </c>
      <c r="F34" s="188">
        <v>100000</v>
      </c>
      <c r="G34" s="188">
        <v>100000</v>
      </c>
      <c r="H34" s="188">
        <v>100000</v>
      </c>
      <c r="I34" s="122" t="s">
        <v>232</v>
      </c>
      <c r="J34" s="36" t="s">
        <v>377</v>
      </c>
      <c r="K34" s="36" t="s">
        <v>236</v>
      </c>
      <c r="L34" s="64"/>
      <c r="M34" s="64"/>
      <c r="N34" s="64"/>
    </row>
    <row r="35" spans="1:14">
      <c r="E35" s="231">
        <f>SUM(E8:E34)</f>
        <v>2054850</v>
      </c>
      <c r="F35" s="231">
        <f t="shared" ref="F35:H35" si="0">SUM(F8:F34)</f>
        <v>2054850</v>
      </c>
      <c r="G35" s="231">
        <f t="shared" si="0"/>
        <v>2054850</v>
      </c>
      <c r="H35" s="231">
        <f t="shared" si="0"/>
        <v>2054850</v>
      </c>
    </row>
  </sheetData>
  <mergeCells count="2">
    <mergeCell ref="A4:K4"/>
    <mergeCell ref="E5:H5"/>
  </mergeCells>
  <phoneticPr fontId="4" type="noConversion"/>
  <pageMargins left="0.39370078740157483" right="0.39370078740157483" top="0.86614173228346458" bottom="0.70866141732283472" header="0.51181102362204722" footer="0.43307086614173229"/>
  <pageSetup paperSize="9" orientation="landscape" r:id="rId1"/>
  <headerFooter alignWithMargins="0">
    <oddHeader>&amp;R&amp;"TH SarabunIT๙,ตัวหนา"&amp;18แบบ ผ.01</oddHeader>
    <oddFooter>&amp;R&amp;"TH SarabunIT๙,ธรรมดา"&amp;16หน้า|&amp;"TH SarabunIT๙,ตัวหนา" &amp;P+65&amp;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38"/>
  <dimension ref="A1:N24"/>
  <sheetViews>
    <sheetView view="pageLayout" topLeftCell="A13" zoomScaleSheetLayoutView="100" workbookViewId="0">
      <selection activeCell="G41" sqref="G41"/>
    </sheetView>
  </sheetViews>
  <sheetFormatPr defaultRowHeight="20.25"/>
  <cols>
    <col min="1" max="1" width="4.7109375" style="65" customWidth="1"/>
    <col min="2" max="2" width="23.7109375" style="25" customWidth="1"/>
    <col min="3" max="3" width="17.7109375" style="25" customWidth="1"/>
    <col min="4" max="4" width="14.7109375" style="25" customWidth="1"/>
    <col min="5" max="6" width="9.7109375" style="193" customWidth="1"/>
    <col min="7" max="8" width="9.7109375" style="194" customWidth="1"/>
    <col min="9" max="10" width="15.7109375" style="25" customWidth="1"/>
    <col min="11" max="11" width="10.7109375" style="25" customWidth="1"/>
    <col min="12" max="14" width="9.140625" style="60"/>
  </cols>
  <sheetData>
    <row r="1" spans="1:14" s="5" customFormat="1" ht="23.1" customHeight="1">
      <c r="A1" s="45" t="s">
        <v>835</v>
      </c>
      <c r="B1" s="45"/>
      <c r="C1" s="46"/>
      <c r="D1" s="46"/>
      <c r="E1" s="185"/>
      <c r="F1" s="185"/>
      <c r="G1" s="185"/>
      <c r="H1" s="185"/>
      <c r="I1" s="46"/>
      <c r="J1" s="46"/>
      <c r="K1" s="46"/>
      <c r="L1" s="25"/>
      <c r="M1" s="25"/>
      <c r="N1" s="25"/>
    </row>
    <row r="2" spans="1:14" s="5" customFormat="1" ht="23.1" customHeight="1">
      <c r="A2" s="50" t="s">
        <v>837</v>
      </c>
      <c r="B2" s="45"/>
      <c r="C2" s="46"/>
      <c r="D2" s="46"/>
      <c r="E2" s="185"/>
      <c r="F2" s="185"/>
      <c r="G2" s="185"/>
      <c r="H2" s="185"/>
      <c r="I2" s="46"/>
      <c r="J2" s="46"/>
      <c r="K2" s="46"/>
      <c r="L2" s="25"/>
      <c r="M2" s="25"/>
      <c r="N2" s="25"/>
    </row>
    <row r="3" spans="1:14" s="27" customFormat="1" ht="23.1" customHeight="1">
      <c r="A3" s="110" t="s">
        <v>380</v>
      </c>
      <c r="B3" s="110"/>
      <c r="C3" s="110"/>
      <c r="D3" s="110"/>
      <c r="E3" s="191"/>
      <c r="F3" s="191"/>
      <c r="G3" s="191"/>
      <c r="H3" s="191"/>
      <c r="I3" s="110"/>
      <c r="J3" s="110"/>
      <c r="K3" s="110"/>
      <c r="L3" s="115"/>
      <c r="M3" s="115"/>
      <c r="N3" s="120"/>
    </row>
    <row r="4" spans="1:14" s="27" customFormat="1" ht="23.1" customHeight="1">
      <c r="A4" s="252" t="s">
        <v>838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115"/>
      <c r="M4" s="115"/>
      <c r="N4" s="120"/>
    </row>
    <row r="5" spans="1:14" ht="21" customHeight="1">
      <c r="A5" s="52" t="s">
        <v>200</v>
      </c>
      <c r="B5" s="52" t="s">
        <v>201</v>
      </c>
      <c r="C5" s="52" t="s">
        <v>202</v>
      </c>
      <c r="D5" s="52" t="s">
        <v>203</v>
      </c>
      <c r="E5" s="247" t="s">
        <v>866</v>
      </c>
      <c r="F5" s="248"/>
      <c r="G5" s="248"/>
      <c r="H5" s="249"/>
      <c r="I5" s="52" t="s">
        <v>234</v>
      </c>
      <c r="J5" s="52" t="s">
        <v>867</v>
      </c>
      <c r="K5" s="52" t="s">
        <v>869</v>
      </c>
    </row>
    <row r="6" spans="1:14" ht="21" customHeight="1">
      <c r="A6" s="54"/>
      <c r="B6" s="54"/>
      <c r="C6" s="54"/>
      <c r="D6" s="54" t="s">
        <v>871</v>
      </c>
      <c r="E6" s="52">
        <v>2561</v>
      </c>
      <c r="F6" s="52">
        <v>2562</v>
      </c>
      <c r="G6" s="52">
        <v>2563</v>
      </c>
      <c r="H6" s="52">
        <v>2564</v>
      </c>
      <c r="I6" s="54" t="s">
        <v>76</v>
      </c>
      <c r="J6" s="54" t="s">
        <v>868</v>
      </c>
      <c r="K6" s="54" t="s">
        <v>870</v>
      </c>
    </row>
    <row r="7" spans="1:14" ht="21" customHeight="1">
      <c r="A7" s="43"/>
      <c r="B7" s="43"/>
      <c r="C7" s="43"/>
      <c r="D7" s="43" t="s">
        <v>872</v>
      </c>
      <c r="E7" s="43" t="s">
        <v>865</v>
      </c>
      <c r="F7" s="43" t="s">
        <v>865</v>
      </c>
      <c r="G7" s="43" t="s">
        <v>865</v>
      </c>
      <c r="H7" s="43" t="s">
        <v>865</v>
      </c>
      <c r="I7" s="43"/>
      <c r="J7" s="43"/>
      <c r="K7" s="43" t="s">
        <v>873</v>
      </c>
    </row>
    <row r="8" spans="1:14" s="13" customFormat="1" ht="68.25" customHeight="1">
      <c r="A8" s="31">
        <v>1</v>
      </c>
      <c r="B8" s="33" t="s">
        <v>437</v>
      </c>
      <c r="C8" s="33" t="s">
        <v>426</v>
      </c>
      <c r="D8" s="33" t="s">
        <v>427</v>
      </c>
      <c r="E8" s="188">
        <v>20000</v>
      </c>
      <c r="F8" s="188">
        <v>20000</v>
      </c>
      <c r="G8" s="188">
        <v>20000</v>
      </c>
      <c r="H8" s="188">
        <v>20000</v>
      </c>
      <c r="I8" s="62" t="s">
        <v>226</v>
      </c>
      <c r="J8" s="32" t="s">
        <v>26</v>
      </c>
      <c r="K8" s="32" t="s">
        <v>236</v>
      </c>
      <c r="L8" s="64"/>
      <c r="M8" s="64"/>
      <c r="N8" s="64"/>
    </row>
    <row r="9" spans="1:14" s="13" customFormat="1" ht="66" customHeight="1">
      <c r="A9" s="31">
        <v>2</v>
      </c>
      <c r="B9" s="33" t="s">
        <v>356</v>
      </c>
      <c r="C9" s="33" t="s">
        <v>435</v>
      </c>
      <c r="D9" s="33" t="s">
        <v>428</v>
      </c>
      <c r="E9" s="188">
        <v>20000</v>
      </c>
      <c r="F9" s="188">
        <v>20000</v>
      </c>
      <c r="G9" s="188">
        <v>20000</v>
      </c>
      <c r="H9" s="188">
        <v>20000</v>
      </c>
      <c r="I9" s="62" t="s">
        <v>226</v>
      </c>
      <c r="J9" s="32" t="s">
        <v>436</v>
      </c>
      <c r="K9" s="32" t="s">
        <v>236</v>
      </c>
      <c r="L9" s="64"/>
      <c r="M9" s="64"/>
      <c r="N9" s="64"/>
    </row>
    <row r="10" spans="1:14" s="13" customFormat="1" ht="84.95" customHeight="1">
      <c r="A10" s="31">
        <v>3</v>
      </c>
      <c r="B10" s="33" t="s">
        <v>387</v>
      </c>
      <c r="C10" s="33" t="s">
        <v>385</v>
      </c>
      <c r="D10" s="33" t="s">
        <v>261</v>
      </c>
      <c r="E10" s="188">
        <v>200000</v>
      </c>
      <c r="F10" s="188">
        <v>200000</v>
      </c>
      <c r="G10" s="188">
        <v>200000</v>
      </c>
      <c r="H10" s="188">
        <v>200000</v>
      </c>
      <c r="I10" s="62" t="s">
        <v>226</v>
      </c>
      <c r="J10" s="32" t="s">
        <v>388</v>
      </c>
      <c r="K10" s="32" t="s">
        <v>236</v>
      </c>
      <c r="L10" s="64"/>
      <c r="M10" s="64"/>
      <c r="N10" s="64"/>
    </row>
    <row r="11" spans="1:14" s="13" customFormat="1" ht="84.95" customHeight="1">
      <c r="A11" s="31">
        <v>4</v>
      </c>
      <c r="B11" s="33" t="s">
        <v>463</v>
      </c>
      <c r="C11" s="33" t="s">
        <v>385</v>
      </c>
      <c r="D11" s="33" t="s">
        <v>261</v>
      </c>
      <c r="E11" s="188">
        <v>20000</v>
      </c>
      <c r="F11" s="188">
        <v>20000</v>
      </c>
      <c r="G11" s="188">
        <v>20000</v>
      </c>
      <c r="H11" s="188">
        <v>20000</v>
      </c>
      <c r="I11" s="62" t="s">
        <v>223</v>
      </c>
      <c r="J11" s="32" t="s">
        <v>386</v>
      </c>
      <c r="K11" s="32" t="s">
        <v>236</v>
      </c>
      <c r="L11" s="64"/>
      <c r="M11" s="64"/>
      <c r="N11" s="64"/>
    </row>
    <row r="12" spans="1:14" s="13" customFormat="1" ht="84.95" customHeight="1">
      <c r="A12" s="31">
        <v>5</v>
      </c>
      <c r="B12" s="33" t="s">
        <v>797</v>
      </c>
      <c r="C12" s="33" t="s">
        <v>381</v>
      </c>
      <c r="D12" s="33" t="s">
        <v>261</v>
      </c>
      <c r="E12" s="188">
        <v>50000</v>
      </c>
      <c r="F12" s="188">
        <v>50000</v>
      </c>
      <c r="G12" s="188">
        <v>50000</v>
      </c>
      <c r="H12" s="188">
        <v>50000</v>
      </c>
      <c r="I12" s="62" t="s">
        <v>218</v>
      </c>
      <c r="J12" s="32" t="s">
        <v>382</v>
      </c>
      <c r="K12" s="32" t="s">
        <v>236</v>
      </c>
      <c r="L12" s="64"/>
      <c r="M12" s="64"/>
      <c r="N12" s="64"/>
    </row>
    <row r="13" spans="1:14" s="13" customFormat="1" ht="66" customHeight="1">
      <c r="A13" s="31">
        <v>6</v>
      </c>
      <c r="B13" s="33" t="s">
        <v>24</v>
      </c>
      <c r="C13" s="33" t="s">
        <v>25</v>
      </c>
      <c r="D13" s="33" t="s">
        <v>261</v>
      </c>
      <c r="E13" s="188">
        <v>20000</v>
      </c>
      <c r="F13" s="188">
        <v>20000</v>
      </c>
      <c r="G13" s="188">
        <v>20000</v>
      </c>
      <c r="H13" s="188">
        <v>20000</v>
      </c>
      <c r="I13" s="62" t="s">
        <v>223</v>
      </c>
      <c r="J13" s="32" t="s">
        <v>436</v>
      </c>
      <c r="K13" s="32" t="s">
        <v>236</v>
      </c>
      <c r="L13" s="64"/>
      <c r="M13" s="64"/>
      <c r="N13" s="64"/>
    </row>
    <row r="14" spans="1:14" s="13" customFormat="1" ht="84.95" customHeight="1">
      <c r="A14" s="31">
        <v>7</v>
      </c>
      <c r="B14" s="33" t="s">
        <v>796</v>
      </c>
      <c r="C14" s="33" t="s">
        <v>383</v>
      </c>
      <c r="D14" s="33" t="s">
        <v>261</v>
      </c>
      <c r="E14" s="188">
        <v>100000</v>
      </c>
      <c r="F14" s="188">
        <v>100000</v>
      </c>
      <c r="G14" s="188">
        <v>100000</v>
      </c>
      <c r="H14" s="188">
        <v>100000</v>
      </c>
      <c r="I14" s="62" t="s">
        <v>223</v>
      </c>
      <c r="J14" s="32" t="s">
        <v>384</v>
      </c>
      <c r="K14" s="32" t="s">
        <v>236</v>
      </c>
      <c r="L14" s="64"/>
      <c r="M14" s="64"/>
      <c r="N14" s="64"/>
    </row>
    <row r="15" spans="1:14" s="13" customFormat="1" ht="111.75" customHeight="1">
      <c r="A15" s="31">
        <v>8</v>
      </c>
      <c r="B15" s="33" t="s">
        <v>69</v>
      </c>
      <c r="C15" s="33" t="s">
        <v>29</v>
      </c>
      <c r="D15" s="33" t="s">
        <v>30</v>
      </c>
      <c r="E15" s="188">
        <v>60000</v>
      </c>
      <c r="F15" s="188">
        <v>60000</v>
      </c>
      <c r="G15" s="188">
        <v>60000</v>
      </c>
      <c r="H15" s="188">
        <v>60000</v>
      </c>
      <c r="I15" s="62" t="s">
        <v>223</v>
      </c>
      <c r="J15" s="32" t="s">
        <v>31</v>
      </c>
      <c r="K15" s="32" t="s">
        <v>236</v>
      </c>
      <c r="L15" s="64"/>
      <c r="M15" s="64"/>
      <c r="N15" s="64"/>
    </row>
    <row r="16" spans="1:14" s="13" customFormat="1" ht="63.75" customHeight="1">
      <c r="A16" s="31">
        <v>9</v>
      </c>
      <c r="B16" s="33" t="s">
        <v>1028</v>
      </c>
      <c r="C16" s="33" t="s">
        <v>1029</v>
      </c>
      <c r="D16" s="33" t="s">
        <v>50</v>
      </c>
      <c r="E16" s="203">
        <v>250000</v>
      </c>
      <c r="F16" s="203">
        <v>250000</v>
      </c>
      <c r="G16" s="203">
        <v>250000</v>
      </c>
      <c r="H16" s="203">
        <v>250000</v>
      </c>
      <c r="I16" s="62" t="s">
        <v>50</v>
      </c>
      <c r="J16" s="32" t="s">
        <v>51</v>
      </c>
      <c r="K16" s="32" t="s">
        <v>49</v>
      </c>
      <c r="L16" s="64"/>
      <c r="M16" s="64"/>
      <c r="N16" s="64"/>
    </row>
    <row r="17" spans="1:14" s="13" customFormat="1" ht="63.75" customHeight="1">
      <c r="A17" s="31">
        <v>10</v>
      </c>
      <c r="B17" s="33" t="s">
        <v>1030</v>
      </c>
      <c r="C17" s="33" t="s">
        <v>1031</v>
      </c>
      <c r="D17" s="33" t="s">
        <v>1032</v>
      </c>
      <c r="E17" s="203"/>
      <c r="F17" s="203">
        <v>22000</v>
      </c>
      <c r="G17" s="203"/>
      <c r="H17" s="203">
        <v>22000</v>
      </c>
      <c r="I17" s="62" t="s">
        <v>1033</v>
      </c>
      <c r="J17" s="32" t="s">
        <v>1034</v>
      </c>
      <c r="K17" s="32" t="s">
        <v>60</v>
      </c>
      <c r="L17" s="64"/>
      <c r="M17" s="64"/>
      <c r="N17" s="64"/>
    </row>
    <row r="18" spans="1:14" s="13" customFormat="1" ht="59.25" customHeight="1">
      <c r="A18" s="31">
        <v>11</v>
      </c>
      <c r="B18" s="56" t="s">
        <v>671</v>
      </c>
      <c r="C18" s="56" t="s">
        <v>672</v>
      </c>
      <c r="D18" s="33" t="s">
        <v>345</v>
      </c>
      <c r="E18" s="188">
        <v>10000</v>
      </c>
      <c r="F18" s="188">
        <v>10000</v>
      </c>
      <c r="G18" s="188">
        <v>10000</v>
      </c>
      <c r="H18" s="188">
        <v>10000</v>
      </c>
      <c r="I18" s="141" t="s">
        <v>673</v>
      </c>
      <c r="J18" s="140" t="s">
        <v>674</v>
      </c>
      <c r="K18" s="32" t="s">
        <v>236</v>
      </c>
      <c r="L18" s="64"/>
      <c r="M18" s="64"/>
      <c r="N18" s="64"/>
    </row>
    <row r="19" spans="1:14" s="13" customFormat="1" ht="84.95" customHeight="1">
      <c r="A19" s="31">
        <v>12</v>
      </c>
      <c r="B19" s="33" t="s">
        <v>429</v>
      </c>
      <c r="C19" s="33" t="s">
        <v>430</v>
      </c>
      <c r="D19" s="33" t="s">
        <v>431</v>
      </c>
      <c r="E19" s="188">
        <v>20000</v>
      </c>
      <c r="F19" s="188">
        <v>20000</v>
      </c>
      <c r="G19" s="188">
        <v>20000</v>
      </c>
      <c r="H19" s="188">
        <v>20000</v>
      </c>
      <c r="I19" s="62" t="s">
        <v>226</v>
      </c>
      <c r="J19" s="32" t="s">
        <v>432</v>
      </c>
      <c r="K19" s="32" t="s">
        <v>236</v>
      </c>
      <c r="L19" s="64"/>
      <c r="M19" s="64"/>
      <c r="N19" s="64"/>
    </row>
    <row r="20" spans="1:14" s="13" customFormat="1" ht="84.95" customHeight="1">
      <c r="A20" s="31">
        <v>13</v>
      </c>
      <c r="B20" s="33" t="s">
        <v>433</v>
      </c>
      <c r="C20" s="33" t="s">
        <v>434</v>
      </c>
      <c r="D20" s="33" t="s">
        <v>431</v>
      </c>
      <c r="E20" s="188">
        <v>20000</v>
      </c>
      <c r="F20" s="188">
        <v>20000</v>
      </c>
      <c r="G20" s="188">
        <v>20000</v>
      </c>
      <c r="H20" s="188">
        <v>20000</v>
      </c>
      <c r="I20" s="62" t="s">
        <v>226</v>
      </c>
      <c r="J20" s="32" t="s">
        <v>432</v>
      </c>
      <c r="K20" s="32" t="s">
        <v>236</v>
      </c>
      <c r="L20" s="64"/>
      <c r="M20" s="64"/>
      <c r="N20" s="64"/>
    </row>
    <row r="21" spans="1:14" s="13" customFormat="1" ht="78">
      <c r="A21" s="31">
        <v>14</v>
      </c>
      <c r="B21" s="33" t="s">
        <v>28</v>
      </c>
      <c r="C21" s="33" t="s">
        <v>29</v>
      </c>
      <c r="D21" s="33" t="s">
        <v>30</v>
      </c>
      <c r="E21" s="188">
        <v>60000</v>
      </c>
      <c r="F21" s="188">
        <v>60000</v>
      </c>
      <c r="G21" s="188">
        <v>60000</v>
      </c>
      <c r="H21" s="188">
        <v>60000</v>
      </c>
      <c r="I21" s="62" t="s">
        <v>226</v>
      </c>
      <c r="J21" s="32" t="s">
        <v>31</v>
      </c>
      <c r="K21" s="32" t="s">
        <v>236</v>
      </c>
      <c r="L21" s="64"/>
      <c r="M21" s="64"/>
      <c r="N21" s="64"/>
    </row>
    <row r="22" spans="1:14" s="13" customFormat="1" ht="58.5">
      <c r="A22" s="31">
        <v>15</v>
      </c>
      <c r="B22" s="33" t="s">
        <v>357</v>
      </c>
      <c r="C22" s="33" t="s">
        <v>389</v>
      </c>
      <c r="D22" s="33" t="s">
        <v>261</v>
      </c>
      <c r="E22" s="198">
        <v>100000</v>
      </c>
      <c r="F22" s="198">
        <v>100000</v>
      </c>
      <c r="G22" s="198">
        <v>100000</v>
      </c>
      <c r="H22" s="198">
        <v>100000</v>
      </c>
      <c r="I22" s="62" t="s">
        <v>226</v>
      </c>
      <c r="J22" s="32" t="s">
        <v>390</v>
      </c>
      <c r="K22" s="32" t="s">
        <v>236</v>
      </c>
      <c r="L22" s="64"/>
      <c r="M22" s="64"/>
      <c r="N22" s="64"/>
    </row>
    <row r="23" spans="1:14" s="13" customFormat="1" ht="78">
      <c r="A23" s="31">
        <v>16</v>
      </c>
      <c r="B23" s="33" t="s">
        <v>807</v>
      </c>
      <c r="C23" s="33" t="s">
        <v>393</v>
      </c>
      <c r="D23" s="33" t="s">
        <v>391</v>
      </c>
      <c r="E23" s="198">
        <v>100000</v>
      </c>
      <c r="F23" s="198">
        <v>100000</v>
      </c>
      <c r="G23" s="198">
        <v>100000</v>
      </c>
      <c r="H23" s="198">
        <v>100000</v>
      </c>
      <c r="I23" s="62" t="s">
        <v>223</v>
      </c>
      <c r="J23" s="32" t="s">
        <v>392</v>
      </c>
      <c r="K23" s="32" t="s">
        <v>236</v>
      </c>
      <c r="L23" s="64"/>
      <c r="M23" s="64"/>
      <c r="N23" s="64"/>
    </row>
    <row r="24" spans="1:14">
      <c r="E24" s="231">
        <f>SUM(E8:E23)</f>
        <v>1050000</v>
      </c>
      <c r="F24" s="231">
        <f>SUM(F8:F23)</f>
        <v>1072000</v>
      </c>
      <c r="G24" s="231">
        <f>SUM(G8:G23)</f>
        <v>1050000</v>
      </c>
      <c r="H24" s="231">
        <f>SUM(H8:H23)</f>
        <v>1072000</v>
      </c>
    </row>
  </sheetData>
  <mergeCells count="2">
    <mergeCell ref="A4:K4"/>
    <mergeCell ref="E5:H5"/>
  </mergeCells>
  <phoneticPr fontId="4" type="noConversion"/>
  <pageMargins left="0.39370078740157483" right="0.39370078740157483" top="0.86614173228346458" bottom="0.70866141732283472" header="0.51181102362204722" footer="0.43307086614173229"/>
  <pageSetup paperSize="9" orientation="landscape" r:id="rId1"/>
  <headerFooter alignWithMargins="0">
    <oddHeader>&amp;R&amp;"TH SarabunIT๙,ตัวหนา"&amp;18แบบ ผ.01</oddHeader>
    <oddFooter>&amp;R&amp;"TH SarabunIT๙,ธรรมดา"&amp;16หน้า|&amp;"TH SarabunIT๙,ตัวหนา" &amp;P+65&amp;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41"/>
  <dimension ref="A1:N17"/>
  <sheetViews>
    <sheetView view="pageLayout" topLeftCell="A7" zoomScaleSheetLayoutView="100" workbookViewId="0">
      <selection activeCell="G41" sqref="G41"/>
    </sheetView>
  </sheetViews>
  <sheetFormatPr defaultRowHeight="20.25"/>
  <cols>
    <col min="1" max="1" width="4.7109375" style="65" customWidth="1"/>
    <col min="2" max="2" width="23.28515625" style="25" customWidth="1"/>
    <col min="3" max="3" width="15" style="25" customWidth="1"/>
    <col min="4" max="4" width="14.7109375" style="25" customWidth="1"/>
    <col min="5" max="6" width="10.7109375" style="193" customWidth="1"/>
    <col min="7" max="7" width="11.85546875" style="194" customWidth="1"/>
    <col min="8" max="8" width="11.140625" style="194" customWidth="1"/>
    <col min="9" max="9" width="15.7109375" style="65" customWidth="1"/>
    <col min="10" max="10" width="13" style="25" customWidth="1"/>
    <col min="11" max="11" width="10.7109375" style="25" customWidth="1"/>
    <col min="12" max="14" width="9.140625" style="60"/>
  </cols>
  <sheetData>
    <row r="1" spans="1:14" s="5" customFormat="1" ht="23.1" customHeight="1">
      <c r="A1" s="45" t="s">
        <v>119</v>
      </c>
      <c r="B1" s="45"/>
      <c r="C1" s="46"/>
      <c r="D1" s="46"/>
      <c r="E1" s="185"/>
      <c r="F1" s="185"/>
      <c r="G1" s="185"/>
      <c r="H1" s="185"/>
      <c r="I1" s="46"/>
      <c r="J1" s="46"/>
      <c r="K1" s="46"/>
      <c r="L1" s="25"/>
      <c r="M1" s="25"/>
      <c r="N1" s="25"/>
    </row>
    <row r="2" spans="1:14" s="5" customFormat="1" ht="23.1" customHeight="1">
      <c r="A2" s="50" t="s">
        <v>120</v>
      </c>
      <c r="B2" s="45"/>
      <c r="C2" s="46"/>
      <c r="D2" s="46"/>
      <c r="E2" s="185"/>
      <c r="F2" s="185"/>
      <c r="G2" s="185"/>
      <c r="H2" s="185"/>
      <c r="I2" s="46"/>
      <c r="J2" s="46"/>
      <c r="K2" s="46"/>
      <c r="L2" s="25"/>
      <c r="M2" s="25"/>
      <c r="N2" s="25"/>
    </row>
    <row r="3" spans="1:14" s="1" customFormat="1" ht="23.1" customHeight="1">
      <c r="A3" s="136" t="s">
        <v>411</v>
      </c>
      <c r="B3" s="136"/>
      <c r="C3" s="136"/>
      <c r="D3" s="136"/>
      <c r="E3" s="202"/>
      <c r="F3" s="202"/>
      <c r="G3" s="202"/>
      <c r="H3" s="202"/>
      <c r="I3" s="137"/>
      <c r="J3" s="136"/>
      <c r="K3" s="136"/>
      <c r="L3" s="138"/>
      <c r="M3" s="138"/>
      <c r="N3" s="119"/>
    </row>
    <row r="4" spans="1:14" s="1" customFormat="1" ht="23.1" customHeight="1">
      <c r="A4" s="251" t="s">
        <v>1081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138"/>
      <c r="M4" s="138"/>
      <c r="N4" s="119"/>
    </row>
    <row r="5" spans="1:14" ht="21" customHeight="1">
      <c r="A5" s="52" t="s">
        <v>200</v>
      </c>
      <c r="B5" s="52" t="s">
        <v>201</v>
      </c>
      <c r="C5" s="52" t="s">
        <v>202</v>
      </c>
      <c r="D5" s="52" t="s">
        <v>203</v>
      </c>
      <c r="E5" s="247" t="s">
        <v>866</v>
      </c>
      <c r="F5" s="248"/>
      <c r="G5" s="248"/>
      <c r="H5" s="249"/>
      <c r="I5" s="52" t="s">
        <v>234</v>
      </c>
      <c r="J5" s="52" t="s">
        <v>867</v>
      </c>
      <c r="K5" s="52" t="s">
        <v>869</v>
      </c>
    </row>
    <row r="6" spans="1:14" ht="21" customHeight="1">
      <c r="A6" s="54"/>
      <c r="B6" s="54"/>
      <c r="C6" s="54"/>
      <c r="D6" s="54" t="s">
        <v>871</v>
      </c>
      <c r="E6" s="52">
        <v>2561</v>
      </c>
      <c r="F6" s="52">
        <v>2562</v>
      </c>
      <c r="G6" s="52">
        <v>2563</v>
      </c>
      <c r="H6" s="52">
        <v>2564</v>
      </c>
      <c r="I6" s="54" t="s">
        <v>76</v>
      </c>
      <c r="J6" s="54" t="s">
        <v>868</v>
      </c>
      <c r="K6" s="54" t="s">
        <v>870</v>
      </c>
    </row>
    <row r="7" spans="1:14" ht="21" customHeight="1">
      <c r="A7" s="43"/>
      <c r="B7" s="43"/>
      <c r="C7" s="43"/>
      <c r="D7" s="43" t="s">
        <v>872</v>
      </c>
      <c r="E7" s="43" t="s">
        <v>865</v>
      </c>
      <c r="F7" s="43" t="s">
        <v>865</v>
      </c>
      <c r="G7" s="43" t="s">
        <v>865</v>
      </c>
      <c r="H7" s="43" t="s">
        <v>865</v>
      </c>
      <c r="I7" s="43"/>
      <c r="J7" s="43"/>
      <c r="K7" s="43" t="s">
        <v>873</v>
      </c>
    </row>
    <row r="8" spans="1:14" s="13" customFormat="1" ht="66.75" customHeight="1">
      <c r="A8" s="31">
        <v>1</v>
      </c>
      <c r="B8" s="56" t="s">
        <v>668</v>
      </c>
      <c r="C8" s="56" t="s">
        <v>235</v>
      </c>
      <c r="D8" s="56" t="s">
        <v>237</v>
      </c>
      <c r="E8" s="188">
        <v>350000</v>
      </c>
      <c r="F8" s="188">
        <v>350000</v>
      </c>
      <c r="G8" s="188">
        <v>350000</v>
      </c>
      <c r="H8" s="188">
        <v>350000</v>
      </c>
      <c r="I8" s="139" t="s">
        <v>163</v>
      </c>
      <c r="J8" s="56" t="s">
        <v>239</v>
      </c>
      <c r="K8" s="57" t="s">
        <v>193</v>
      </c>
      <c r="L8" s="64"/>
      <c r="M8" s="64"/>
      <c r="N8" s="64"/>
    </row>
    <row r="9" spans="1:14" s="13" customFormat="1" ht="65.25" customHeight="1">
      <c r="A9" s="31">
        <v>2</v>
      </c>
      <c r="B9" s="56" t="s">
        <v>748</v>
      </c>
      <c r="C9" s="56" t="s">
        <v>235</v>
      </c>
      <c r="D9" s="56" t="s">
        <v>566</v>
      </c>
      <c r="E9" s="188">
        <v>15000000</v>
      </c>
      <c r="F9" s="188">
        <v>15000000</v>
      </c>
      <c r="G9" s="188">
        <v>15000000</v>
      </c>
      <c r="H9" s="188">
        <v>15000000</v>
      </c>
      <c r="I9" s="139" t="s">
        <v>163</v>
      </c>
      <c r="J9" s="56" t="s">
        <v>239</v>
      </c>
      <c r="K9" s="57" t="s">
        <v>743</v>
      </c>
      <c r="L9" s="64"/>
      <c r="M9" s="64"/>
      <c r="N9" s="64"/>
    </row>
    <row r="10" spans="1:14" s="13" customFormat="1" ht="49.5" customHeight="1">
      <c r="A10" s="31">
        <v>3</v>
      </c>
      <c r="B10" s="56" t="s">
        <v>358</v>
      </c>
      <c r="C10" s="56" t="s">
        <v>359</v>
      </c>
      <c r="D10" s="56" t="s">
        <v>261</v>
      </c>
      <c r="E10" s="188">
        <v>30000</v>
      </c>
      <c r="F10" s="188">
        <v>30000</v>
      </c>
      <c r="G10" s="188">
        <v>30000</v>
      </c>
      <c r="H10" s="188">
        <v>30000</v>
      </c>
      <c r="I10" s="140" t="s">
        <v>360</v>
      </c>
      <c r="J10" s="57" t="s">
        <v>360</v>
      </c>
      <c r="K10" s="57" t="s">
        <v>236</v>
      </c>
      <c r="L10" s="64"/>
      <c r="M10" s="64"/>
      <c r="N10" s="64"/>
    </row>
    <row r="11" spans="1:14" s="13" customFormat="1" ht="70.5" customHeight="1">
      <c r="A11" s="31">
        <v>4</v>
      </c>
      <c r="B11" s="56" t="s">
        <v>169</v>
      </c>
      <c r="C11" s="56" t="s">
        <v>235</v>
      </c>
      <c r="D11" s="56" t="s">
        <v>237</v>
      </c>
      <c r="E11" s="188">
        <v>50000</v>
      </c>
      <c r="F11" s="188">
        <v>50000</v>
      </c>
      <c r="G11" s="188">
        <v>50000</v>
      </c>
      <c r="H11" s="188">
        <v>50000</v>
      </c>
      <c r="I11" s="139" t="s">
        <v>163</v>
      </c>
      <c r="J11" s="56" t="s">
        <v>239</v>
      </c>
      <c r="K11" s="57" t="s">
        <v>193</v>
      </c>
      <c r="L11" s="64"/>
      <c r="M11" s="64"/>
      <c r="N11" s="64"/>
    </row>
    <row r="12" spans="1:14" s="13" customFormat="1" ht="58.5" customHeight="1">
      <c r="A12" s="31">
        <v>5</v>
      </c>
      <c r="B12" s="56" t="s">
        <v>146</v>
      </c>
      <c r="C12" s="56" t="s">
        <v>147</v>
      </c>
      <c r="D12" s="56" t="s">
        <v>148</v>
      </c>
      <c r="E12" s="188">
        <v>30000</v>
      </c>
      <c r="F12" s="188">
        <v>30000</v>
      </c>
      <c r="G12" s="188">
        <v>30000</v>
      </c>
      <c r="H12" s="188">
        <v>30000</v>
      </c>
      <c r="I12" s="139" t="s">
        <v>149</v>
      </c>
      <c r="J12" s="56" t="s">
        <v>150</v>
      </c>
      <c r="K12" s="57" t="s">
        <v>236</v>
      </c>
      <c r="L12" s="64"/>
      <c r="M12" s="64"/>
      <c r="N12" s="64"/>
    </row>
    <row r="13" spans="1:14" s="13" customFormat="1" ht="66.75" customHeight="1">
      <c r="A13" s="31">
        <v>6</v>
      </c>
      <c r="B13" s="33" t="s">
        <v>464</v>
      </c>
      <c r="C13" s="33" t="s">
        <v>412</v>
      </c>
      <c r="D13" s="33" t="s">
        <v>261</v>
      </c>
      <c r="E13" s="188">
        <v>100000</v>
      </c>
      <c r="F13" s="188">
        <v>100000</v>
      </c>
      <c r="G13" s="188">
        <v>100000</v>
      </c>
      <c r="H13" s="188">
        <v>100000</v>
      </c>
      <c r="I13" s="141" t="s">
        <v>46</v>
      </c>
      <c r="J13" s="36" t="s">
        <v>413</v>
      </c>
      <c r="K13" s="36" t="s">
        <v>236</v>
      </c>
      <c r="L13" s="64"/>
      <c r="M13" s="64"/>
      <c r="N13" s="64"/>
    </row>
    <row r="14" spans="1:14" s="13" customFormat="1" ht="99" customHeight="1">
      <c r="A14" s="31">
        <v>7</v>
      </c>
      <c r="B14" s="33" t="s">
        <v>792</v>
      </c>
      <c r="C14" s="33" t="s">
        <v>482</v>
      </c>
      <c r="D14" s="33" t="s">
        <v>261</v>
      </c>
      <c r="E14" s="188">
        <v>40000</v>
      </c>
      <c r="F14" s="188">
        <v>40000</v>
      </c>
      <c r="G14" s="188">
        <v>40000</v>
      </c>
      <c r="H14" s="188">
        <v>40000</v>
      </c>
      <c r="I14" s="141" t="s">
        <v>360</v>
      </c>
      <c r="J14" s="36" t="s">
        <v>483</v>
      </c>
      <c r="K14" s="36" t="s">
        <v>236</v>
      </c>
      <c r="L14" s="64"/>
      <c r="M14" s="64"/>
      <c r="N14" s="64"/>
    </row>
    <row r="15" spans="1:14" s="13" customFormat="1" ht="62.25" customHeight="1">
      <c r="A15" s="31">
        <v>8</v>
      </c>
      <c r="B15" s="56" t="s">
        <v>724</v>
      </c>
      <c r="C15" s="56" t="s">
        <v>725</v>
      </c>
      <c r="D15" s="56" t="s">
        <v>261</v>
      </c>
      <c r="E15" s="188">
        <v>30000</v>
      </c>
      <c r="F15" s="188">
        <v>30000</v>
      </c>
      <c r="G15" s="188">
        <v>30000</v>
      </c>
      <c r="H15" s="188">
        <v>30000</v>
      </c>
      <c r="I15" s="140" t="s">
        <v>726</v>
      </c>
      <c r="J15" s="57" t="s">
        <v>726</v>
      </c>
      <c r="K15" s="57" t="s">
        <v>236</v>
      </c>
      <c r="L15" s="64"/>
      <c r="M15" s="64"/>
      <c r="N15" s="64"/>
    </row>
    <row r="16" spans="1:14" s="13" customFormat="1" ht="97.5">
      <c r="A16" s="31">
        <v>9</v>
      </c>
      <c r="B16" s="56" t="s">
        <v>793</v>
      </c>
      <c r="C16" s="56" t="s">
        <v>794</v>
      </c>
      <c r="D16" s="56" t="s">
        <v>261</v>
      </c>
      <c r="E16" s="188">
        <v>30000</v>
      </c>
      <c r="F16" s="188">
        <v>30000</v>
      </c>
      <c r="G16" s="188">
        <v>30000</v>
      </c>
      <c r="H16" s="188">
        <v>30000</v>
      </c>
      <c r="I16" s="141" t="s">
        <v>48</v>
      </c>
      <c r="J16" s="57" t="s">
        <v>795</v>
      </c>
      <c r="K16" s="57" t="s">
        <v>236</v>
      </c>
      <c r="L16" s="64"/>
      <c r="M16" s="64"/>
      <c r="N16" s="64"/>
    </row>
    <row r="17" spans="5:8">
      <c r="E17" s="231">
        <f>SUM(E8:E16)</f>
        <v>15660000</v>
      </c>
      <c r="F17" s="231">
        <f t="shared" ref="F17:H17" si="0">SUM(F8:F16)</f>
        <v>15660000</v>
      </c>
      <c r="G17" s="231">
        <f t="shared" si="0"/>
        <v>15660000</v>
      </c>
      <c r="H17" s="231">
        <f t="shared" si="0"/>
        <v>15660000</v>
      </c>
    </row>
  </sheetData>
  <mergeCells count="2">
    <mergeCell ref="A4:K4"/>
    <mergeCell ref="E5:H5"/>
  </mergeCells>
  <phoneticPr fontId="4" type="noConversion"/>
  <pageMargins left="0.39370078740157483" right="0.39370078740157483" top="0.86614173228346458" bottom="0.70866141732283472" header="0.51181102362204722" footer="0.43307086614173229"/>
  <pageSetup paperSize="9" orientation="landscape" r:id="rId1"/>
  <headerFooter alignWithMargins="0">
    <oddHeader>&amp;R&amp;"TH SarabunIT๙,ตัวหนา"&amp;18แบบ ผ.01</oddHeader>
    <oddFooter>&amp;R&amp;"TH SarabunIT๙,ธรรมดา"&amp;16หน้า|&amp;"TH SarabunIT๙,ตัวหนา" &amp;P+65&amp;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9" tint="0.79998168889431442"/>
  </sheetPr>
  <dimension ref="A1:N12"/>
  <sheetViews>
    <sheetView view="pageLayout" zoomScale="68" zoomScaleSheetLayoutView="87" zoomScalePageLayoutView="68" workbookViewId="0">
      <selection activeCell="G41" sqref="G41"/>
    </sheetView>
  </sheetViews>
  <sheetFormatPr defaultRowHeight="20.25"/>
  <cols>
    <col min="1" max="1" width="4.7109375" style="65" customWidth="1"/>
    <col min="2" max="2" width="19.140625" style="25" customWidth="1"/>
    <col min="3" max="3" width="15" style="25" customWidth="1"/>
    <col min="4" max="4" width="12.28515625" style="25" customWidth="1"/>
    <col min="5" max="5" width="10.5703125" style="193" customWidth="1"/>
    <col min="6" max="6" width="9.5703125" style="193" customWidth="1"/>
    <col min="7" max="8" width="10.5703125" style="194" customWidth="1"/>
    <col min="9" max="9" width="11.28515625" style="25" customWidth="1"/>
    <col min="10" max="10" width="14.42578125" style="25" customWidth="1"/>
    <col min="11" max="11" width="10.28515625" style="25" customWidth="1"/>
    <col min="12" max="12" width="12.7109375" style="25" customWidth="1"/>
    <col min="13" max="13" width="5.5703125" style="60" customWidth="1"/>
    <col min="14" max="14" width="9.140625" style="60"/>
  </cols>
  <sheetData>
    <row r="1" spans="1:14" s="24" customFormat="1">
      <c r="A1" s="253" t="s">
        <v>204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127"/>
      <c r="M1" s="128"/>
      <c r="N1" s="128"/>
    </row>
    <row r="2" spans="1:14" s="24" customFormat="1">
      <c r="A2" s="254" t="s">
        <v>827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127"/>
      <c r="M2" s="128"/>
      <c r="N2" s="128"/>
    </row>
    <row r="3" spans="1:14" s="24" customFormat="1">
      <c r="A3" s="254" t="s">
        <v>841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127"/>
      <c r="M3" s="128"/>
      <c r="N3" s="128"/>
    </row>
    <row r="4" spans="1:14" s="24" customFormat="1">
      <c r="A4" s="254" t="s">
        <v>205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127"/>
      <c r="M4" s="128"/>
      <c r="N4" s="128"/>
    </row>
    <row r="5" spans="1:14" s="24" customFormat="1" ht="23.1" customHeight="1">
      <c r="A5" s="129" t="s">
        <v>830</v>
      </c>
      <c r="B5" s="129"/>
      <c r="C5" s="130"/>
      <c r="D5" s="130"/>
      <c r="E5" s="200"/>
      <c r="F5" s="200"/>
      <c r="G5" s="200"/>
      <c r="H5" s="200"/>
      <c r="I5" s="130"/>
      <c r="J5" s="130"/>
      <c r="K5" s="130"/>
      <c r="L5" s="131"/>
      <c r="M5" s="128"/>
      <c r="N5" s="128"/>
    </row>
    <row r="6" spans="1:14" s="24" customFormat="1" ht="23.1" customHeight="1">
      <c r="A6" s="132" t="s">
        <v>829</v>
      </c>
      <c r="B6" s="129"/>
      <c r="C6" s="130"/>
      <c r="D6" s="130"/>
      <c r="E6" s="200"/>
      <c r="F6" s="200"/>
      <c r="G6" s="200"/>
      <c r="H6" s="200"/>
      <c r="I6" s="130"/>
      <c r="J6" s="130"/>
      <c r="K6" s="130"/>
      <c r="L6" s="131"/>
      <c r="M6" s="128"/>
      <c r="N6" s="128"/>
    </row>
    <row r="7" spans="1:14" s="28" customFormat="1" ht="23.1" customHeight="1">
      <c r="A7" s="126" t="s">
        <v>206</v>
      </c>
      <c r="B7" s="126"/>
      <c r="C7" s="126"/>
      <c r="D7" s="133"/>
      <c r="E7" s="201"/>
      <c r="F7" s="201"/>
      <c r="G7" s="201"/>
      <c r="H7" s="201"/>
      <c r="I7" s="126"/>
      <c r="J7" s="126"/>
      <c r="K7" s="126"/>
      <c r="L7" s="126"/>
      <c r="M7" s="134"/>
      <c r="N7" s="134"/>
    </row>
    <row r="8" spans="1:14" s="28" customFormat="1" ht="23.1" customHeight="1">
      <c r="A8" s="135" t="s">
        <v>912</v>
      </c>
      <c r="B8" s="126"/>
      <c r="C8" s="126"/>
      <c r="D8" s="126"/>
      <c r="E8" s="201"/>
      <c r="F8" s="201"/>
      <c r="G8" s="201"/>
      <c r="H8" s="201"/>
      <c r="I8" s="126"/>
      <c r="J8" s="126"/>
      <c r="K8" s="126"/>
      <c r="L8" s="126"/>
      <c r="M8" s="134"/>
      <c r="N8" s="134"/>
    </row>
    <row r="9" spans="1:14" ht="21" customHeight="1">
      <c r="A9" s="52" t="s">
        <v>200</v>
      </c>
      <c r="B9" s="52" t="s">
        <v>201</v>
      </c>
      <c r="C9" s="52" t="s">
        <v>202</v>
      </c>
      <c r="D9" s="52" t="s">
        <v>203</v>
      </c>
      <c r="E9" s="247" t="s">
        <v>866</v>
      </c>
      <c r="F9" s="248"/>
      <c r="G9" s="248"/>
      <c r="H9" s="249"/>
      <c r="I9" s="52" t="s">
        <v>234</v>
      </c>
      <c r="J9" s="52" t="s">
        <v>867</v>
      </c>
      <c r="K9" s="52" t="s">
        <v>869</v>
      </c>
      <c r="L9" s="255" t="s">
        <v>842</v>
      </c>
    </row>
    <row r="10" spans="1:14" ht="21" customHeight="1">
      <c r="A10" s="54"/>
      <c r="B10" s="54"/>
      <c r="C10" s="54"/>
      <c r="D10" s="54" t="s">
        <v>871</v>
      </c>
      <c r="E10" s="52">
        <v>2561</v>
      </c>
      <c r="F10" s="52">
        <v>2562</v>
      </c>
      <c r="G10" s="52">
        <v>2563</v>
      </c>
      <c r="H10" s="52">
        <v>2564</v>
      </c>
      <c r="I10" s="54" t="s">
        <v>76</v>
      </c>
      <c r="J10" s="54" t="s">
        <v>868</v>
      </c>
      <c r="K10" s="54" t="s">
        <v>870</v>
      </c>
      <c r="L10" s="255"/>
    </row>
    <row r="11" spans="1:14" ht="21" customHeight="1">
      <c r="A11" s="43"/>
      <c r="B11" s="43"/>
      <c r="C11" s="43"/>
      <c r="D11" s="43" t="s">
        <v>872</v>
      </c>
      <c r="E11" s="43" t="s">
        <v>865</v>
      </c>
      <c r="F11" s="43" t="s">
        <v>865</v>
      </c>
      <c r="G11" s="43" t="s">
        <v>865</v>
      </c>
      <c r="H11" s="43" t="s">
        <v>865</v>
      </c>
      <c r="I11" s="43"/>
      <c r="J11" s="43"/>
      <c r="K11" s="43" t="s">
        <v>873</v>
      </c>
      <c r="L11" s="255"/>
    </row>
    <row r="12" spans="1:14" s="13" customFormat="1" ht="145.5" customHeight="1">
      <c r="A12" s="31">
        <v>1</v>
      </c>
      <c r="B12" s="33" t="s">
        <v>911</v>
      </c>
      <c r="C12" s="33" t="s">
        <v>934</v>
      </c>
      <c r="D12" s="32" t="s">
        <v>513</v>
      </c>
      <c r="E12" s="188">
        <v>100000</v>
      </c>
      <c r="F12" s="188">
        <v>100000</v>
      </c>
      <c r="G12" s="188">
        <v>100000</v>
      </c>
      <c r="H12" s="188">
        <v>100000</v>
      </c>
      <c r="I12" s="33" t="s">
        <v>935</v>
      </c>
      <c r="J12" s="32" t="s">
        <v>936</v>
      </c>
      <c r="K12" s="36" t="s">
        <v>933</v>
      </c>
      <c r="L12" s="36" t="s">
        <v>710</v>
      </c>
      <c r="M12" s="64"/>
      <c r="N12" s="64"/>
    </row>
  </sheetData>
  <mergeCells count="6">
    <mergeCell ref="A1:K1"/>
    <mergeCell ref="A2:K2"/>
    <mergeCell ref="A3:K3"/>
    <mergeCell ref="A4:K4"/>
    <mergeCell ref="L9:L11"/>
    <mergeCell ref="E9:H9"/>
  </mergeCells>
  <pageMargins left="0.39370078740157483" right="0.39370078740157483" top="0.86614173228346458" bottom="0.70866141732283472" header="0.51181102362204722" footer="0.43307086614173229"/>
  <pageSetup paperSize="9" orientation="landscape" r:id="rId1"/>
  <headerFooter alignWithMargins="0">
    <oddHeader>&amp;R&amp;"TH SarabunIT๙,ตัวหนา"&amp;18แบบ ผ.02</oddHeader>
    <oddFooter>&amp;R&amp;"TH SarabunIT๙,ธรรมดา"&amp;16หน้า|&amp;"TH SarabunIT๙,ตัวหนา" &amp;P+65&amp;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N26"/>
  <sheetViews>
    <sheetView view="pageLayout" topLeftCell="A7" zoomScaleSheetLayoutView="100" workbookViewId="0">
      <selection activeCell="G41" sqref="G41"/>
    </sheetView>
  </sheetViews>
  <sheetFormatPr defaultRowHeight="20.25"/>
  <cols>
    <col min="1" max="1" width="4.7109375" style="154" customWidth="1"/>
    <col min="2" max="2" width="23.7109375" style="47" customWidth="1"/>
    <col min="3" max="3" width="16" style="47" customWidth="1"/>
    <col min="4" max="4" width="14.7109375" style="47" customWidth="1"/>
    <col min="5" max="5" width="10.28515625" style="189" customWidth="1"/>
    <col min="6" max="6" width="10.7109375" style="189" customWidth="1"/>
    <col min="7" max="7" width="10.5703125" style="190" customWidth="1"/>
    <col min="8" max="8" width="11.140625" style="190" customWidth="1"/>
    <col min="9" max="9" width="14.7109375" style="47" customWidth="1"/>
    <col min="10" max="10" width="14.28515625" style="47" customWidth="1"/>
    <col min="11" max="11" width="10.28515625" style="47" customWidth="1"/>
    <col min="12" max="12" width="9.140625" style="47"/>
    <col min="13" max="14" width="9.140625" style="44"/>
  </cols>
  <sheetData>
    <row r="1" spans="1:14" s="17" customFormat="1" ht="30" customHeight="1">
      <c r="A1" s="51" t="s">
        <v>208</v>
      </c>
      <c r="B1" s="46"/>
      <c r="C1" s="46"/>
      <c r="D1" s="46"/>
      <c r="E1" s="185"/>
      <c r="F1" s="185"/>
      <c r="G1" s="185"/>
      <c r="H1" s="185"/>
      <c r="I1" s="46"/>
      <c r="J1" s="46"/>
      <c r="K1" s="46"/>
      <c r="L1" s="45"/>
      <c r="M1" s="45"/>
      <c r="N1" s="45"/>
    </row>
    <row r="2" spans="1:14" s="14" customFormat="1" ht="21" customHeight="1">
      <c r="A2" s="52" t="s">
        <v>200</v>
      </c>
      <c r="B2" s="52" t="s">
        <v>201</v>
      </c>
      <c r="C2" s="52" t="s">
        <v>202</v>
      </c>
      <c r="D2" s="52" t="s">
        <v>203</v>
      </c>
      <c r="E2" s="247" t="s">
        <v>866</v>
      </c>
      <c r="F2" s="248"/>
      <c r="G2" s="248"/>
      <c r="H2" s="249"/>
      <c r="I2" s="52" t="s">
        <v>234</v>
      </c>
      <c r="J2" s="52" t="s">
        <v>867</v>
      </c>
      <c r="K2" s="52" t="s">
        <v>869</v>
      </c>
      <c r="L2" s="53"/>
      <c r="M2" s="53"/>
      <c r="N2" s="53"/>
    </row>
    <row r="3" spans="1:14" s="14" customFormat="1" ht="21" customHeight="1">
      <c r="A3" s="54"/>
      <c r="B3" s="54"/>
      <c r="C3" s="54"/>
      <c r="D3" s="54" t="s">
        <v>871</v>
      </c>
      <c r="E3" s="52">
        <v>2561</v>
      </c>
      <c r="F3" s="52">
        <v>2562</v>
      </c>
      <c r="G3" s="52">
        <v>2563</v>
      </c>
      <c r="H3" s="52">
        <v>2564</v>
      </c>
      <c r="I3" s="54" t="s">
        <v>76</v>
      </c>
      <c r="J3" s="54" t="s">
        <v>868</v>
      </c>
      <c r="K3" s="54" t="s">
        <v>870</v>
      </c>
      <c r="L3" s="53"/>
      <c r="M3" s="53"/>
      <c r="N3" s="53"/>
    </row>
    <row r="4" spans="1:14" s="14" customFormat="1" ht="21" customHeight="1">
      <c r="A4" s="43"/>
      <c r="B4" s="43"/>
      <c r="C4" s="43"/>
      <c r="D4" s="43" t="s">
        <v>872</v>
      </c>
      <c r="E4" s="43" t="s">
        <v>865</v>
      </c>
      <c r="F4" s="43" t="s">
        <v>865</v>
      </c>
      <c r="G4" s="43" t="s">
        <v>865</v>
      </c>
      <c r="H4" s="43" t="s">
        <v>865</v>
      </c>
      <c r="I4" s="43"/>
      <c r="J4" s="43"/>
      <c r="K4" s="43" t="s">
        <v>873</v>
      </c>
      <c r="L4" s="53"/>
      <c r="M4" s="53"/>
      <c r="N4" s="53"/>
    </row>
    <row r="5" spans="1:14" s="15" customFormat="1" ht="62.25" customHeight="1">
      <c r="A5" s="55">
        <v>1</v>
      </c>
      <c r="B5" s="56" t="s">
        <v>582</v>
      </c>
      <c r="C5" s="33" t="s">
        <v>191</v>
      </c>
      <c r="D5" s="56" t="s">
        <v>57</v>
      </c>
      <c r="E5" s="213"/>
      <c r="F5" s="41">
        <v>220000</v>
      </c>
      <c r="G5" s="41"/>
      <c r="H5" s="41"/>
      <c r="I5" s="56" t="s">
        <v>152</v>
      </c>
      <c r="J5" s="33" t="s">
        <v>192</v>
      </c>
      <c r="K5" s="36" t="s">
        <v>933</v>
      </c>
      <c r="L5" s="53"/>
      <c r="M5" s="53"/>
      <c r="N5" s="53"/>
    </row>
    <row r="6" spans="1:14" s="13" customFormat="1" ht="68.25" customHeight="1">
      <c r="A6" s="31">
        <v>2</v>
      </c>
      <c r="B6" s="56" t="s">
        <v>583</v>
      </c>
      <c r="C6" s="33" t="s">
        <v>191</v>
      </c>
      <c r="D6" s="56" t="s">
        <v>56</v>
      </c>
      <c r="E6" s="180"/>
      <c r="F6" s="41">
        <v>330000</v>
      </c>
      <c r="G6" s="41"/>
      <c r="H6" s="41"/>
      <c r="I6" s="56" t="s">
        <v>152</v>
      </c>
      <c r="J6" s="33" t="s">
        <v>192</v>
      </c>
      <c r="K6" s="36" t="s">
        <v>933</v>
      </c>
      <c r="L6" s="53"/>
      <c r="M6" s="53"/>
      <c r="N6" s="53"/>
    </row>
    <row r="7" spans="1:14" s="13" customFormat="1" ht="66" customHeight="1">
      <c r="A7" s="55">
        <v>3</v>
      </c>
      <c r="B7" s="56" t="s">
        <v>1138</v>
      </c>
      <c r="C7" s="33" t="s">
        <v>191</v>
      </c>
      <c r="D7" s="56" t="s">
        <v>57</v>
      </c>
      <c r="E7" s="41">
        <v>220000</v>
      </c>
      <c r="F7" s="181"/>
      <c r="G7" s="41"/>
      <c r="H7" s="41"/>
      <c r="I7" s="56" t="s">
        <v>152</v>
      </c>
      <c r="J7" s="33" t="s">
        <v>192</v>
      </c>
      <c r="K7" s="36" t="s">
        <v>933</v>
      </c>
      <c r="L7" s="53"/>
      <c r="M7" s="53"/>
      <c r="N7" s="53"/>
    </row>
    <row r="8" spans="1:14" s="13" customFormat="1" ht="63" customHeight="1">
      <c r="A8" s="55">
        <v>4</v>
      </c>
      <c r="B8" s="56" t="s">
        <v>584</v>
      </c>
      <c r="C8" s="33" t="s">
        <v>191</v>
      </c>
      <c r="D8" s="56" t="s">
        <v>56</v>
      </c>
      <c r="E8" s="181"/>
      <c r="F8" s="181"/>
      <c r="G8" s="41"/>
      <c r="H8" s="41">
        <v>330000</v>
      </c>
      <c r="I8" s="56" t="s">
        <v>152</v>
      </c>
      <c r="J8" s="33" t="s">
        <v>192</v>
      </c>
      <c r="K8" s="36" t="s">
        <v>933</v>
      </c>
      <c r="L8" s="53"/>
      <c r="M8" s="53"/>
      <c r="N8" s="53"/>
    </row>
    <row r="9" spans="1:14" s="11" customFormat="1" ht="69.75" customHeight="1">
      <c r="A9" s="31">
        <v>5</v>
      </c>
      <c r="B9" s="56" t="s">
        <v>77</v>
      </c>
      <c r="C9" s="33" t="s">
        <v>191</v>
      </c>
      <c r="D9" s="56" t="s">
        <v>59</v>
      </c>
      <c r="E9" s="181"/>
      <c r="F9" s="181"/>
      <c r="G9" s="41"/>
      <c r="H9" s="41">
        <v>275000</v>
      </c>
      <c r="I9" s="56" t="s">
        <v>152</v>
      </c>
      <c r="J9" s="33" t="s">
        <v>192</v>
      </c>
      <c r="K9" s="36" t="s">
        <v>933</v>
      </c>
      <c r="L9" s="53"/>
      <c r="M9" s="53"/>
      <c r="N9" s="53"/>
    </row>
    <row r="10" spans="1:14" s="13" customFormat="1" ht="72" customHeight="1">
      <c r="A10" s="55">
        <v>6</v>
      </c>
      <c r="B10" s="56" t="s">
        <v>585</v>
      </c>
      <c r="C10" s="33" t="s">
        <v>191</v>
      </c>
      <c r="D10" s="56" t="s">
        <v>59</v>
      </c>
      <c r="E10" s="181"/>
      <c r="F10" s="181"/>
      <c r="G10" s="211"/>
      <c r="H10" s="41">
        <v>275000</v>
      </c>
      <c r="I10" s="56" t="s">
        <v>152</v>
      </c>
      <c r="J10" s="33" t="s">
        <v>192</v>
      </c>
      <c r="K10" s="36" t="s">
        <v>933</v>
      </c>
      <c r="L10" s="53"/>
      <c r="M10" s="53"/>
      <c r="N10" s="53"/>
    </row>
    <row r="11" spans="1:14" s="13" customFormat="1" ht="67.5" customHeight="1">
      <c r="A11" s="31">
        <v>7</v>
      </c>
      <c r="B11" s="56" t="s">
        <v>586</v>
      </c>
      <c r="C11" s="33" t="s">
        <v>191</v>
      </c>
      <c r="D11" s="56" t="s">
        <v>56</v>
      </c>
      <c r="E11" s="181"/>
      <c r="F11" s="181"/>
      <c r="G11" s="41">
        <v>330000</v>
      </c>
      <c r="H11" s="41"/>
      <c r="I11" s="56" t="s">
        <v>152</v>
      </c>
      <c r="J11" s="33" t="s">
        <v>192</v>
      </c>
      <c r="K11" s="36" t="s">
        <v>933</v>
      </c>
      <c r="L11" s="64"/>
      <c r="M11" s="64"/>
      <c r="N11" s="64"/>
    </row>
    <row r="12" spans="1:14" s="13" customFormat="1" ht="67.5" customHeight="1">
      <c r="A12" s="55">
        <v>8</v>
      </c>
      <c r="B12" s="56" t="s">
        <v>587</v>
      </c>
      <c r="C12" s="33" t="s">
        <v>191</v>
      </c>
      <c r="D12" s="56" t="s">
        <v>56</v>
      </c>
      <c r="E12" s="181"/>
      <c r="F12" s="181"/>
      <c r="G12" s="41"/>
      <c r="H12" s="41">
        <v>330000</v>
      </c>
      <c r="I12" s="56" t="s">
        <v>152</v>
      </c>
      <c r="J12" s="33" t="s">
        <v>192</v>
      </c>
      <c r="K12" s="36" t="s">
        <v>933</v>
      </c>
      <c r="L12" s="53"/>
      <c r="M12" s="53"/>
      <c r="N12" s="53"/>
    </row>
    <row r="13" spans="1:14" s="13" customFormat="1" ht="69" customHeight="1">
      <c r="A13" s="55">
        <v>9</v>
      </c>
      <c r="B13" s="56" t="s">
        <v>588</v>
      </c>
      <c r="C13" s="33" t="s">
        <v>191</v>
      </c>
      <c r="D13" s="56" t="s">
        <v>56</v>
      </c>
      <c r="E13" s="181"/>
      <c r="F13" s="181"/>
      <c r="G13" s="41"/>
      <c r="H13" s="41">
        <v>330000</v>
      </c>
      <c r="I13" s="56" t="s">
        <v>152</v>
      </c>
      <c r="J13" s="33" t="s">
        <v>192</v>
      </c>
      <c r="K13" s="36" t="s">
        <v>933</v>
      </c>
      <c r="L13" s="53"/>
      <c r="M13" s="53"/>
      <c r="N13" s="53"/>
    </row>
    <row r="14" spans="1:14" s="13" customFormat="1" ht="66.75" customHeight="1">
      <c r="A14" s="31">
        <v>10</v>
      </c>
      <c r="B14" s="56" t="s">
        <v>682</v>
      </c>
      <c r="C14" s="33" t="s">
        <v>191</v>
      </c>
      <c r="D14" s="56" t="s">
        <v>56</v>
      </c>
      <c r="E14" s="181"/>
      <c r="F14" s="181"/>
      <c r="G14" s="41"/>
      <c r="H14" s="41">
        <v>330000</v>
      </c>
      <c r="I14" s="56" t="s">
        <v>152</v>
      </c>
      <c r="J14" s="33" t="s">
        <v>192</v>
      </c>
      <c r="K14" s="36" t="s">
        <v>933</v>
      </c>
      <c r="L14" s="53"/>
      <c r="M14" s="53"/>
      <c r="N14" s="53"/>
    </row>
    <row r="15" spans="1:14" s="13" customFormat="1" ht="69" customHeight="1">
      <c r="A15" s="55">
        <v>11</v>
      </c>
      <c r="B15" s="56" t="s">
        <v>1130</v>
      </c>
      <c r="C15" s="33" t="s">
        <v>191</v>
      </c>
      <c r="D15" s="56" t="s">
        <v>56</v>
      </c>
      <c r="E15" s="181"/>
      <c r="F15" s="181"/>
      <c r="G15" s="41"/>
      <c r="H15" s="41">
        <v>330000</v>
      </c>
      <c r="I15" s="56" t="s">
        <v>152</v>
      </c>
      <c r="J15" s="33" t="s">
        <v>192</v>
      </c>
      <c r="K15" s="36" t="s">
        <v>933</v>
      </c>
      <c r="L15" s="53"/>
      <c r="M15" s="53"/>
      <c r="N15" s="53"/>
    </row>
    <row r="16" spans="1:14" s="13" customFormat="1" ht="84.95" customHeight="1">
      <c r="A16" s="31">
        <v>12</v>
      </c>
      <c r="B16" s="56" t="s">
        <v>589</v>
      </c>
      <c r="C16" s="33" t="s">
        <v>191</v>
      </c>
      <c r="D16" s="56" t="s">
        <v>56</v>
      </c>
      <c r="E16" s="181"/>
      <c r="F16" s="181"/>
      <c r="G16" s="41"/>
      <c r="H16" s="41">
        <v>330000</v>
      </c>
      <c r="I16" s="56" t="s">
        <v>152</v>
      </c>
      <c r="J16" s="33" t="s">
        <v>192</v>
      </c>
      <c r="K16" s="36" t="s">
        <v>933</v>
      </c>
      <c r="L16" s="53"/>
      <c r="M16" s="53"/>
      <c r="N16" s="53"/>
    </row>
    <row r="17" spans="1:14" s="13" customFormat="1" ht="65.25" customHeight="1">
      <c r="A17" s="55">
        <v>13</v>
      </c>
      <c r="B17" s="56" t="s">
        <v>590</v>
      </c>
      <c r="C17" s="33" t="s">
        <v>191</v>
      </c>
      <c r="D17" s="56" t="s">
        <v>56</v>
      </c>
      <c r="E17" s="181"/>
      <c r="F17" s="181"/>
      <c r="G17" s="41"/>
      <c r="H17" s="41">
        <v>330000</v>
      </c>
      <c r="I17" s="56" t="s">
        <v>152</v>
      </c>
      <c r="J17" s="33" t="s">
        <v>192</v>
      </c>
      <c r="K17" s="36" t="s">
        <v>933</v>
      </c>
      <c r="L17" s="53"/>
      <c r="M17" s="53"/>
      <c r="N17" s="53"/>
    </row>
    <row r="18" spans="1:14" s="13" customFormat="1" ht="71.25" customHeight="1">
      <c r="A18" s="55">
        <v>14</v>
      </c>
      <c r="B18" s="56" t="s">
        <v>1060</v>
      </c>
      <c r="C18" s="33" t="s">
        <v>191</v>
      </c>
      <c r="D18" s="56" t="s">
        <v>56</v>
      </c>
      <c r="E18" s="41">
        <v>330000</v>
      </c>
      <c r="F18" s="181"/>
      <c r="G18" s="41"/>
      <c r="H18" s="41"/>
      <c r="I18" s="56" t="s">
        <v>152</v>
      </c>
      <c r="J18" s="33" t="s">
        <v>192</v>
      </c>
      <c r="K18" s="36" t="s">
        <v>933</v>
      </c>
      <c r="L18" s="53"/>
      <c r="M18" s="53"/>
      <c r="N18" s="53"/>
    </row>
    <row r="19" spans="1:14" s="13" customFormat="1" ht="68.25" customHeight="1">
      <c r="A19" s="31">
        <v>15</v>
      </c>
      <c r="B19" s="56" t="s">
        <v>591</v>
      </c>
      <c r="C19" s="33" t="s">
        <v>191</v>
      </c>
      <c r="D19" s="56" t="s">
        <v>56</v>
      </c>
      <c r="E19" s="181"/>
      <c r="F19" s="41">
        <v>330000</v>
      </c>
      <c r="G19" s="41"/>
      <c r="H19" s="41"/>
      <c r="I19" s="56" t="s">
        <v>152</v>
      </c>
      <c r="J19" s="33" t="s">
        <v>192</v>
      </c>
      <c r="K19" s="36" t="s">
        <v>933</v>
      </c>
      <c r="L19" s="53"/>
      <c r="M19" s="53"/>
      <c r="N19" s="53"/>
    </row>
    <row r="20" spans="1:14" ht="77.25" customHeight="1">
      <c r="A20" s="55">
        <v>16</v>
      </c>
      <c r="B20" s="56" t="s">
        <v>592</v>
      </c>
      <c r="C20" s="33" t="s">
        <v>191</v>
      </c>
      <c r="D20" s="56" t="s">
        <v>56</v>
      </c>
      <c r="E20" s="181"/>
      <c r="F20" s="181"/>
      <c r="G20" s="41">
        <v>330000</v>
      </c>
      <c r="H20" s="41"/>
      <c r="I20" s="56" t="s">
        <v>152</v>
      </c>
      <c r="J20" s="33" t="s">
        <v>192</v>
      </c>
      <c r="K20" s="36" t="s">
        <v>933</v>
      </c>
    </row>
    <row r="21" spans="1:14" ht="57.75" customHeight="1">
      <c r="A21" s="31">
        <v>17</v>
      </c>
      <c r="B21" s="56" t="s">
        <v>1061</v>
      </c>
      <c r="C21" s="33" t="s">
        <v>191</v>
      </c>
      <c r="D21" s="56" t="s">
        <v>56</v>
      </c>
      <c r="E21" s="41">
        <v>330000</v>
      </c>
      <c r="F21" s="181"/>
      <c r="G21" s="41"/>
      <c r="H21" s="41"/>
      <c r="I21" s="56" t="s">
        <v>152</v>
      </c>
      <c r="J21" s="33" t="s">
        <v>192</v>
      </c>
      <c r="K21" s="36" t="s">
        <v>933</v>
      </c>
    </row>
    <row r="22" spans="1:14" ht="23.25" customHeight="1">
      <c r="E22" s="231">
        <f>SUM(E5:E21)</f>
        <v>880000</v>
      </c>
      <c r="F22" s="231">
        <f t="shared" ref="F22:H22" si="0">SUM(F5:F21)</f>
        <v>880000</v>
      </c>
      <c r="G22" s="231">
        <f t="shared" si="0"/>
        <v>660000</v>
      </c>
      <c r="H22" s="231">
        <f t="shared" si="0"/>
        <v>2860000</v>
      </c>
    </row>
    <row r="23" spans="1:14" ht="69.95" customHeight="1"/>
    <row r="24" spans="1:14" ht="69.95" customHeight="1"/>
    <row r="25" spans="1:14" ht="69.95" customHeight="1"/>
    <row r="26" spans="1:14" ht="69.95" customHeight="1"/>
  </sheetData>
  <mergeCells count="1">
    <mergeCell ref="E2:H2"/>
  </mergeCells>
  <phoneticPr fontId="4" type="noConversion"/>
  <pageMargins left="0.39370078740157483" right="0.39370078740157483" top="0.86614173228346458" bottom="0.70866141732283472" header="0.51181102362204722" footer="0.43307086614173229"/>
  <pageSetup paperSize="9" orientation="landscape" r:id="rId1"/>
  <headerFooter alignWithMargins="0">
    <oddHeader>&amp;R&amp;"TH SarabunIT๙,ตัวหนา"&amp;18แบบ ผ.01</oddHeader>
    <oddFooter>&amp;R&amp;"TH SarabunIT๙,ธรรมดา"&amp;16หน้า|&amp;"TH SarabunIT๙,ตัวหนา" &amp;P+65&amp;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9" tint="0.79998168889431442"/>
  </sheetPr>
  <dimension ref="A1:N16"/>
  <sheetViews>
    <sheetView view="pageLayout" zoomScale="68" zoomScaleSheetLayoutView="87" zoomScalePageLayoutView="68" workbookViewId="0">
      <selection activeCell="G41" sqref="G41"/>
    </sheetView>
  </sheetViews>
  <sheetFormatPr defaultRowHeight="20.25"/>
  <cols>
    <col min="1" max="1" width="4.7109375" style="65" customWidth="1"/>
    <col min="2" max="2" width="16" style="25" customWidth="1"/>
    <col min="3" max="3" width="17.140625" style="25" customWidth="1"/>
    <col min="4" max="4" width="18.7109375" style="25" customWidth="1"/>
    <col min="5" max="5" width="9.7109375" style="193" customWidth="1"/>
    <col min="6" max="6" width="8.140625" style="193" customWidth="1"/>
    <col min="7" max="7" width="8.85546875" style="194" customWidth="1"/>
    <col min="8" max="8" width="9.7109375" style="194" customWidth="1"/>
    <col min="9" max="9" width="9.42578125" style="25" customWidth="1"/>
    <col min="10" max="10" width="15.7109375" style="25" customWidth="1"/>
    <col min="11" max="11" width="13.140625" style="25" customWidth="1"/>
    <col min="12" max="12" width="10.28515625" style="64" customWidth="1"/>
    <col min="13" max="13" width="5.5703125" style="60" customWidth="1"/>
    <col min="14" max="14" width="9.140625" style="60"/>
  </cols>
  <sheetData>
    <row r="1" spans="1:14" s="10" customFormat="1" ht="23.1" customHeight="1">
      <c r="A1" s="45" t="s">
        <v>831</v>
      </c>
      <c r="B1" s="45"/>
      <c r="C1" s="46"/>
      <c r="D1" s="46"/>
      <c r="E1" s="185"/>
      <c r="F1" s="185"/>
      <c r="G1" s="185"/>
      <c r="H1" s="185"/>
      <c r="I1" s="46"/>
      <c r="J1" s="46"/>
      <c r="K1" s="46"/>
      <c r="L1" s="47"/>
      <c r="M1" s="47"/>
      <c r="N1" s="47"/>
    </row>
    <row r="2" spans="1:14" s="10" customFormat="1" ht="23.1" customHeight="1">
      <c r="A2" s="48" t="s">
        <v>832</v>
      </c>
      <c r="B2" s="45"/>
      <c r="C2" s="46"/>
      <c r="D2" s="46"/>
      <c r="E2" s="185"/>
      <c r="F2" s="185"/>
      <c r="G2" s="185"/>
      <c r="H2" s="185"/>
      <c r="I2" s="46"/>
      <c r="J2" s="46"/>
      <c r="K2" s="46"/>
      <c r="L2" s="47"/>
      <c r="M2" s="47"/>
      <c r="N2" s="47"/>
    </row>
    <row r="3" spans="1:14" s="26" customFormat="1" ht="23.1" customHeight="1">
      <c r="A3" s="123" t="s">
        <v>913</v>
      </c>
      <c r="B3" s="123"/>
      <c r="C3" s="123"/>
      <c r="D3" s="124"/>
      <c r="E3" s="199"/>
      <c r="F3" s="199"/>
      <c r="G3" s="199"/>
      <c r="H3" s="199"/>
      <c r="I3" s="123"/>
      <c r="J3" s="123"/>
      <c r="K3" s="123"/>
      <c r="L3" s="123"/>
      <c r="M3" s="125"/>
      <c r="N3" s="125"/>
    </row>
    <row r="4" spans="1:14" s="26" customFormat="1" ht="23.1" customHeight="1">
      <c r="A4" s="126" t="s">
        <v>939</v>
      </c>
      <c r="B4" s="123"/>
      <c r="C4" s="123"/>
      <c r="D4" s="123"/>
      <c r="E4" s="199"/>
      <c r="F4" s="199"/>
      <c r="G4" s="199"/>
      <c r="H4" s="199"/>
      <c r="I4" s="123"/>
      <c r="J4" s="123"/>
      <c r="K4" s="123"/>
      <c r="L4" s="123"/>
      <c r="M4" s="125"/>
      <c r="N4" s="125"/>
    </row>
    <row r="5" spans="1:14" ht="21" customHeight="1">
      <c r="A5" s="52" t="s">
        <v>200</v>
      </c>
      <c r="B5" s="52" t="s">
        <v>201</v>
      </c>
      <c r="C5" s="52" t="s">
        <v>202</v>
      </c>
      <c r="D5" s="52" t="s">
        <v>203</v>
      </c>
      <c r="E5" s="247" t="s">
        <v>866</v>
      </c>
      <c r="F5" s="248"/>
      <c r="G5" s="248"/>
      <c r="H5" s="249"/>
      <c r="I5" s="52" t="s">
        <v>234</v>
      </c>
      <c r="J5" s="52" t="s">
        <v>867</v>
      </c>
      <c r="K5" s="52" t="s">
        <v>869</v>
      </c>
      <c r="L5" s="255" t="s">
        <v>842</v>
      </c>
    </row>
    <row r="6" spans="1:14" ht="21" customHeight="1">
      <c r="A6" s="54"/>
      <c r="B6" s="54"/>
      <c r="C6" s="54"/>
      <c r="D6" s="54" t="s">
        <v>871</v>
      </c>
      <c r="E6" s="52">
        <v>2561</v>
      </c>
      <c r="F6" s="52">
        <v>2562</v>
      </c>
      <c r="G6" s="52">
        <v>2563</v>
      </c>
      <c r="H6" s="52">
        <v>2564</v>
      </c>
      <c r="I6" s="54" t="s">
        <v>76</v>
      </c>
      <c r="J6" s="54" t="s">
        <v>868</v>
      </c>
      <c r="K6" s="54" t="s">
        <v>870</v>
      </c>
      <c r="L6" s="255"/>
    </row>
    <row r="7" spans="1:14" ht="21" customHeight="1">
      <c r="A7" s="43"/>
      <c r="B7" s="43"/>
      <c r="C7" s="43"/>
      <c r="D7" s="43" t="s">
        <v>872</v>
      </c>
      <c r="E7" s="43" t="s">
        <v>865</v>
      </c>
      <c r="F7" s="43" t="s">
        <v>865</v>
      </c>
      <c r="G7" s="43" t="s">
        <v>865</v>
      </c>
      <c r="H7" s="43" t="s">
        <v>865</v>
      </c>
      <c r="I7" s="43"/>
      <c r="J7" s="43"/>
      <c r="K7" s="43" t="s">
        <v>873</v>
      </c>
      <c r="L7" s="255"/>
    </row>
    <row r="8" spans="1:14" s="13" customFormat="1" ht="103.5" customHeight="1">
      <c r="A8" s="31">
        <v>1</v>
      </c>
      <c r="B8" s="32" t="s">
        <v>914</v>
      </c>
      <c r="C8" s="33" t="s">
        <v>919</v>
      </c>
      <c r="D8" s="32" t="s">
        <v>920</v>
      </c>
      <c r="E8" s="188">
        <v>75000</v>
      </c>
      <c r="F8" s="188"/>
      <c r="G8" s="188"/>
      <c r="H8" s="188"/>
      <c r="I8" s="33" t="s">
        <v>921</v>
      </c>
      <c r="J8" s="32" t="s">
        <v>922</v>
      </c>
      <c r="K8" s="36" t="s">
        <v>295</v>
      </c>
      <c r="L8" s="36" t="s">
        <v>923</v>
      </c>
      <c r="M8" s="64"/>
      <c r="N8" s="64"/>
    </row>
    <row r="9" spans="1:14" s="13" customFormat="1" ht="84.95" customHeight="1">
      <c r="A9" s="31">
        <v>2</v>
      </c>
      <c r="B9" s="32" t="s">
        <v>915</v>
      </c>
      <c r="C9" s="33" t="s">
        <v>919</v>
      </c>
      <c r="D9" s="32" t="s">
        <v>920</v>
      </c>
      <c r="E9" s="188">
        <v>75000</v>
      </c>
      <c r="F9" s="188"/>
      <c r="G9" s="188"/>
      <c r="H9" s="188"/>
      <c r="I9" s="33" t="s">
        <v>921</v>
      </c>
      <c r="J9" s="32" t="s">
        <v>922</v>
      </c>
      <c r="K9" s="36" t="s">
        <v>295</v>
      </c>
      <c r="L9" s="36" t="s">
        <v>924</v>
      </c>
      <c r="M9" s="64"/>
      <c r="N9" s="64"/>
    </row>
    <row r="10" spans="1:14" s="13" customFormat="1" ht="84.95" customHeight="1">
      <c r="A10" s="31">
        <v>3</v>
      </c>
      <c r="B10" s="32" t="s">
        <v>916</v>
      </c>
      <c r="C10" s="33" t="s">
        <v>919</v>
      </c>
      <c r="D10" s="32" t="s">
        <v>920</v>
      </c>
      <c r="E10" s="188">
        <v>75000</v>
      </c>
      <c r="F10" s="188"/>
      <c r="G10" s="188"/>
      <c r="H10" s="188"/>
      <c r="I10" s="33" t="s">
        <v>921</v>
      </c>
      <c r="J10" s="32" t="s">
        <v>922</v>
      </c>
      <c r="K10" s="36" t="s">
        <v>295</v>
      </c>
      <c r="L10" s="36" t="s">
        <v>925</v>
      </c>
      <c r="M10" s="64"/>
      <c r="N10" s="64"/>
    </row>
    <row r="11" spans="1:14" s="13" customFormat="1" ht="84.95" customHeight="1">
      <c r="A11" s="31">
        <v>4</v>
      </c>
      <c r="B11" s="32" t="s">
        <v>917</v>
      </c>
      <c r="C11" s="33" t="s">
        <v>919</v>
      </c>
      <c r="D11" s="32" t="s">
        <v>920</v>
      </c>
      <c r="E11" s="188">
        <v>75000</v>
      </c>
      <c r="F11" s="188"/>
      <c r="G11" s="188"/>
      <c r="H11" s="188"/>
      <c r="I11" s="33" t="s">
        <v>921</v>
      </c>
      <c r="J11" s="32" t="s">
        <v>922</v>
      </c>
      <c r="K11" s="36" t="s">
        <v>295</v>
      </c>
      <c r="L11" s="36" t="s">
        <v>926</v>
      </c>
      <c r="M11" s="64"/>
      <c r="N11" s="64"/>
    </row>
    <row r="12" spans="1:14" s="13" customFormat="1" ht="122.25" customHeight="1">
      <c r="A12" s="31">
        <v>5</v>
      </c>
      <c r="B12" s="32" t="s">
        <v>918</v>
      </c>
      <c r="C12" s="33" t="s">
        <v>919</v>
      </c>
      <c r="D12" s="32" t="s">
        <v>920</v>
      </c>
      <c r="E12" s="188">
        <v>15000</v>
      </c>
      <c r="F12" s="188"/>
      <c r="G12" s="188"/>
      <c r="H12" s="188"/>
      <c r="I12" s="33" t="s">
        <v>921</v>
      </c>
      <c r="J12" s="32" t="s">
        <v>922</v>
      </c>
      <c r="K12" s="36" t="s">
        <v>295</v>
      </c>
      <c r="L12" s="36" t="s">
        <v>927</v>
      </c>
      <c r="M12" s="64"/>
      <c r="N12" s="64"/>
    </row>
    <row r="13" spans="1:14" s="13" customFormat="1" ht="97.5">
      <c r="A13" s="31">
        <v>6</v>
      </c>
      <c r="B13" s="32" t="s">
        <v>928</v>
      </c>
      <c r="C13" s="33" t="s">
        <v>932</v>
      </c>
      <c r="D13" s="32" t="s">
        <v>920</v>
      </c>
      <c r="E13" s="188">
        <v>75000</v>
      </c>
      <c r="F13" s="188"/>
      <c r="G13" s="188"/>
      <c r="H13" s="188"/>
      <c r="I13" s="33" t="s">
        <v>921</v>
      </c>
      <c r="J13" s="32" t="s">
        <v>922</v>
      </c>
      <c r="K13" s="36" t="s">
        <v>295</v>
      </c>
      <c r="L13" s="36" t="s">
        <v>923</v>
      </c>
      <c r="M13" s="64"/>
      <c r="N13" s="64"/>
    </row>
    <row r="14" spans="1:14" ht="97.5">
      <c r="A14" s="31">
        <v>7</v>
      </c>
      <c r="B14" s="32" t="s">
        <v>929</v>
      </c>
      <c r="C14" s="33" t="s">
        <v>932</v>
      </c>
      <c r="D14" s="32" t="s">
        <v>920</v>
      </c>
      <c r="E14" s="188">
        <v>75000</v>
      </c>
      <c r="F14" s="188"/>
      <c r="G14" s="188"/>
      <c r="H14" s="188"/>
      <c r="I14" s="33" t="s">
        <v>921</v>
      </c>
      <c r="J14" s="32" t="s">
        <v>922</v>
      </c>
      <c r="K14" s="36" t="s">
        <v>295</v>
      </c>
      <c r="L14" s="36" t="s">
        <v>924</v>
      </c>
    </row>
    <row r="15" spans="1:14" ht="97.5">
      <c r="A15" s="31">
        <v>8</v>
      </c>
      <c r="B15" s="32" t="s">
        <v>930</v>
      </c>
      <c r="C15" s="33" t="s">
        <v>932</v>
      </c>
      <c r="D15" s="32" t="s">
        <v>920</v>
      </c>
      <c r="E15" s="188">
        <v>75000</v>
      </c>
      <c r="F15" s="188"/>
      <c r="G15" s="188"/>
      <c r="H15" s="188"/>
      <c r="I15" s="33" t="s">
        <v>921</v>
      </c>
      <c r="J15" s="32" t="s">
        <v>922</v>
      </c>
      <c r="K15" s="36" t="s">
        <v>295</v>
      </c>
      <c r="L15" s="36" t="s">
        <v>925</v>
      </c>
    </row>
    <row r="16" spans="1:14" ht="97.5">
      <c r="A16" s="31">
        <v>9</v>
      </c>
      <c r="B16" s="32" t="s">
        <v>931</v>
      </c>
      <c r="C16" s="33" t="s">
        <v>932</v>
      </c>
      <c r="D16" s="32" t="s">
        <v>920</v>
      </c>
      <c r="E16" s="188">
        <v>75000</v>
      </c>
      <c r="F16" s="188"/>
      <c r="G16" s="188"/>
      <c r="H16" s="188"/>
      <c r="I16" s="33" t="s">
        <v>921</v>
      </c>
      <c r="J16" s="32" t="s">
        <v>922</v>
      </c>
      <c r="K16" s="36" t="s">
        <v>295</v>
      </c>
      <c r="L16" s="36" t="s">
        <v>926</v>
      </c>
    </row>
  </sheetData>
  <mergeCells count="2">
    <mergeCell ref="E5:H5"/>
    <mergeCell ref="L5:L7"/>
  </mergeCells>
  <pageMargins left="0.39370078740157483" right="0.39370078740157483" top="0.86614173228346458" bottom="0.70866141732283472" header="0.51181102362204722" footer="0.43307086614173229"/>
  <pageSetup paperSize="9" orientation="landscape" r:id="rId1"/>
  <headerFooter alignWithMargins="0">
    <oddHeader>&amp;R&amp;"TH SarabunIT๙,ตัวหนา"&amp;18แบบ ผ.02</oddHeader>
    <oddFooter>&amp;R&amp;"TH SarabunIT๙,ธรรมดา"&amp;16หน้า|&amp;"TH SarabunIT๙,ตัวหนา" &amp;P+65&amp;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9" tint="0.79998168889431442"/>
  </sheetPr>
  <dimension ref="A1:N13"/>
  <sheetViews>
    <sheetView view="pageLayout" zoomScale="68" zoomScaleSheetLayoutView="87" zoomScalePageLayoutView="68" workbookViewId="0">
      <selection activeCell="G41" sqref="G41"/>
    </sheetView>
  </sheetViews>
  <sheetFormatPr defaultRowHeight="20.25"/>
  <cols>
    <col min="1" max="1" width="4.7109375" style="65" customWidth="1"/>
    <col min="2" max="2" width="19.140625" style="25" customWidth="1"/>
    <col min="3" max="3" width="15" style="25" customWidth="1"/>
    <col min="4" max="4" width="12.28515625" style="25" customWidth="1"/>
    <col min="5" max="5" width="10.5703125" style="193" customWidth="1"/>
    <col min="6" max="6" width="9.5703125" style="193" customWidth="1"/>
    <col min="7" max="8" width="10.5703125" style="194" customWidth="1"/>
    <col min="9" max="9" width="11.28515625" style="25" customWidth="1"/>
    <col min="10" max="10" width="14.42578125" style="25" customWidth="1"/>
    <col min="11" max="11" width="10.28515625" style="25" customWidth="1"/>
    <col min="12" max="12" width="12.7109375" style="25" customWidth="1"/>
    <col min="13" max="13" width="5.5703125" style="60" customWidth="1"/>
    <col min="14" max="14" width="9.140625" style="60"/>
  </cols>
  <sheetData>
    <row r="1" spans="1:14" s="5" customFormat="1" ht="23.1" customHeight="1">
      <c r="A1" s="45" t="s">
        <v>835</v>
      </c>
      <c r="B1" s="45"/>
      <c r="C1" s="46"/>
      <c r="D1" s="46"/>
      <c r="E1" s="185"/>
      <c r="F1" s="185"/>
      <c r="G1" s="185"/>
      <c r="H1" s="185"/>
      <c r="I1" s="46"/>
      <c r="J1" s="46"/>
      <c r="K1" s="46"/>
      <c r="L1" s="25"/>
      <c r="M1" s="25"/>
      <c r="N1" s="25"/>
    </row>
    <row r="2" spans="1:14" s="5" customFormat="1" ht="23.1" customHeight="1">
      <c r="A2" s="50" t="s">
        <v>836</v>
      </c>
      <c r="B2" s="45"/>
      <c r="C2" s="46"/>
      <c r="D2" s="46"/>
      <c r="E2" s="185"/>
      <c r="F2" s="185"/>
      <c r="G2" s="185"/>
      <c r="H2" s="185"/>
      <c r="I2" s="46"/>
      <c r="J2" s="46"/>
      <c r="K2" s="46"/>
      <c r="L2" s="25"/>
      <c r="M2" s="25"/>
      <c r="N2" s="25"/>
    </row>
    <row r="3" spans="1:14" s="27" customFormat="1" ht="23.1" customHeight="1">
      <c r="A3" s="110" t="s">
        <v>314</v>
      </c>
      <c r="B3" s="110"/>
      <c r="C3" s="110"/>
      <c r="D3" s="110"/>
      <c r="E3" s="191"/>
      <c r="F3" s="191"/>
      <c r="G3" s="191"/>
      <c r="H3" s="191"/>
      <c r="I3" s="110"/>
      <c r="J3" s="110"/>
      <c r="K3" s="110"/>
      <c r="L3" s="115"/>
      <c r="M3" s="115"/>
      <c r="N3" s="120"/>
    </row>
    <row r="4" spans="1:14" s="27" customFormat="1" ht="23.1" customHeight="1">
      <c r="A4" s="252" t="s">
        <v>940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115"/>
      <c r="M4" s="115"/>
      <c r="N4" s="120"/>
    </row>
    <row r="5" spans="1:14" ht="21" customHeight="1">
      <c r="A5" s="52" t="s">
        <v>200</v>
      </c>
      <c r="B5" s="52" t="s">
        <v>201</v>
      </c>
      <c r="C5" s="52" t="s">
        <v>202</v>
      </c>
      <c r="D5" s="52" t="s">
        <v>203</v>
      </c>
      <c r="E5" s="247" t="s">
        <v>866</v>
      </c>
      <c r="F5" s="248"/>
      <c r="G5" s="248"/>
      <c r="H5" s="249"/>
      <c r="I5" s="52" t="s">
        <v>234</v>
      </c>
      <c r="J5" s="52" t="s">
        <v>867</v>
      </c>
      <c r="K5" s="52" t="s">
        <v>869</v>
      </c>
      <c r="L5" s="255" t="s">
        <v>842</v>
      </c>
    </row>
    <row r="6" spans="1:14" ht="21" customHeight="1">
      <c r="A6" s="54"/>
      <c r="B6" s="54"/>
      <c r="C6" s="54"/>
      <c r="D6" s="54" t="s">
        <v>871</v>
      </c>
      <c r="E6" s="52">
        <v>2561</v>
      </c>
      <c r="F6" s="52">
        <v>2562</v>
      </c>
      <c r="G6" s="52">
        <v>2563</v>
      </c>
      <c r="H6" s="52">
        <v>2564</v>
      </c>
      <c r="I6" s="54" t="s">
        <v>76</v>
      </c>
      <c r="J6" s="54" t="s">
        <v>868</v>
      </c>
      <c r="K6" s="54" t="s">
        <v>870</v>
      </c>
      <c r="L6" s="255"/>
    </row>
    <row r="7" spans="1:14" ht="21" customHeight="1">
      <c r="A7" s="43"/>
      <c r="B7" s="43"/>
      <c r="C7" s="43"/>
      <c r="D7" s="43" t="s">
        <v>872</v>
      </c>
      <c r="E7" s="43" t="s">
        <v>865</v>
      </c>
      <c r="F7" s="43" t="s">
        <v>865</v>
      </c>
      <c r="G7" s="43" t="s">
        <v>865</v>
      </c>
      <c r="H7" s="43" t="s">
        <v>865</v>
      </c>
      <c r="I7" s="43"/>
      <c r="J7" s="43"/>
      <c r="K7" s="43" t="s">
        <v>873</v>
      </c>
      <c r="L7" s="255"/>
    </row>
    <row r="8" spans="1:14" s="13" customFormat="1" ht="84.95" customHeight="1">
      <c r="A8" s="31">
        <v>1</v>
      </c>
      <c r="B8" s="32" t="s">
        <v>395</v>
      </c>
      <c r="C8" s="33" t="s">
        <v>286</v>
      </c>
      <c r="D8" s="32" t="s">
        <v>513</v>
      </c>
      <c r="E8" s="188">
        <v>20000</v>
      </c>
      <c r="F8" s="188"/>
      <c r="G8" s="188"/>
      <c r="H8" s="188"/>
      <c r="I8" s="33" t="s">
        <v>217</v>
      </c>
      <c r="J8" s="32" t="s">
        <v>287</v>
      </c>
      <c r="K8" s="36" t="s">
        <v>236</v>
      </c>
      <c r="L8" s="36" t="s">
        <v>937</v>
      </c>
      <c r="M8" s="64"/>
      <c r="N8" s="64"/>
    </row>
    <row r="9" spans="1:14" s="13" customFormat="1" ht="84.95" customHeight="1">
      <c r="A9" s="31">
        <v>2</v>
      </c>
      <c r="B9" s="32" t="s">
        <v>272</v>
      </c>
      <c r="C9" s="33" t="s">
        <v>286</v>
      </c>
      <c r="D9" s="32" t="s">
        <v>513</v>
      </c>
      <c r="E9" s="188">
        <v>10000</v>
      </c>
      <c r="F9" s="188"/>
      <c r="G9" s="188"/>
      <c r="H9" s="188"/>
      <c r="I9" s="33" t="s">
        <v>217</v>
      </c>
      <c r="J9" s="32" t="s">
        <v>287</v>
      </c>
      <c r="K9" s="36" t="s">
        <v>236</v>
      </c>
      <c r="L9" s="36" t="s">
        <v>937</v>
      </c>
      <c r="M9" s="64"/>
      <c r="N9" s="64"/>
    </row>
    <row r="10" spans="1:14" s="13" customFormat="1" ht="84.95" customHeight="1">
      <c r="A10" s="31">
        <v>3</v>
      </c>
      <c r="B10" s="32" t="s">
        <v>396</v>
      </c>
      <c r="C10" s="33" t="s">
        <v>286</v>
      </c>
      <c r="D10" s="32" t="s">
        <v>513</v>
      </c>
      <c r="E10" s="188">
        <v>5000</v>
      </c>
      <c r="F10" s="188"/>
      <c r="G10" s="188"/>
      <c r="H10" s="188"/>
      <c r="I10" s="33" t="s">
        <v>217</v>
      </c>
      <c r="J10" s="32" t="s">
        <v>287</v>
      </c>
      <c r="K10" s="36" t="s">
        <v>236</v>
      </c>
      <c r="L10" s="36" t="s">
        <v>937</v>
      </c>
      <c r="M10" s="64"/>
      <c r="N10" s="64"/>
    </row>
    <row r="11" spans="1:14" s="13" customFormat="1" ht="84.95" customHeight="1">
      <c r="A11" s="31">
        <v>4</v>
      </c>
      <c r="B11" s="32" t="s">
        <v>271</v>
      </c>
      <c r="C11" s="33" t="s">
        <v>286</v>
      </c>
      <c r="D11" s="32" t="s">
        <v>513</v>
      </c>
      <c r="E11" s="188">
        <v>4000</v>
      </c>
      <c r="F11" s="188"/>
      <c r="G11" s="188"/>
      <c r="H11" s="188"/>
      <c r="I11" s="33" t="s">
        <v>217</v>
      </c>
      <c r="J11" s="32" t="s">
        <v>287</v>
      </c>
      <c r="K11" s="36" t="s">
        <v>236</v>
      </c>
      <c r="L11" s="36" t="s">
        <v>937</v>
      </c>
      <c r="M11" s="64"/>
      <c r="N11" s="64"/>
    </row>
    <row r="12" spans="1:14" s="13" customFormat="1" ht="141" customHeight="1">
      <c r="A12" s="31">
        <v>5</v>
      </c>
      <c r="B12" s="32" t="s">
        <v>123</v>
      </c>
      <c r="C12" s="33" t="s">
        <v>124</v>
      </c>
      <c r="D12" s="32" t="s">
        <v>513</v>
      </c>
      <c r="E12" s="188">
        <v>4000</v>
      </c>
      <c r="F12" s="188"/>
      <c r="G12" s="188"/>
      <c r="H12" s="188"/>
      <c r="I12" s="33" t="s">
        <v>217</v>
      </c>
      <c r="J12" s="32" t="s">
        <v>125</v>
      </c>
      <c r="K12" s="36" t="s">
        <v>236</v>
      </c>
      <c r="L12" s="36" t="s">
        <v>937</v>
      </c>
      <c r="M12" s="64"/>
      <c r="N12" s="64"/>
    </row>
    <row r="13" spans="1:14" s="13" customFormat="1" ht="103.5" customHeight="1">
      <c r="A13" s="31">
        <v>6</v>
      </c>
      <c r="B13" s="32" t="s">
        <v>270</v>
      </c>
      <c r="C13" s="33" t="s">
        <v>286</v>
      </c>
      <c r="D13" s="32" t="s">
        <v>513</v>
      </c>
      <c r="E13" s="188">
        <v>3000</v>
      </c>
      <c r="F13" s="188"/>
      <c r="G13" s="188"/>
      <c r="H13" s="188"/>
      <c r="I13" s="33" t="s">
        <v>217</v>
      </c>
      <c r="J13" s="32" t="s">
        <v>287</v>
      </c>
      <c r="K13" s="36" t="s">
        <v>236</v>
      </c>
      <c r="L13" s="36" t="s">
        <v>937</v>
      </c>
      <c r="M13" s="64"/>
      <c r="N13" s="64"/>
    </row>
  </sheetData>
  <mergeCells count="3">
    <mergeCell ref="L5:L7"/>
    <mergeCell ref="A4:K4"/>
    <mergeCell ref="E5:H5"/>
  </mergeCells>
  <pageMargins left="0.39370078740157483" right="0.39370078740157483" top="0.86614173228346458" bottom="0.70866141732283472" header="0.51181102362204722" footer="0.43307086614173229"/>
  <pageSetup paperSize="9" orientation="landscape" r:id="rId1"/>
  <headerFooter alignWithMargins="0">
    <oddHeader>&amp;R&amp;"TH SarabunIT๙,ตัวหนา"&amp;18แบบ ผ.02</oddHeader>
    <oddFooter>&amp;R&amp;"TH SarabunIT๙,ธรรมดา"&amp;16หน้า|&amp;"TH SarabunIT๙,ตัวหนา" &amp;P+65&amp;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9" tint="0.79998168889431442"/>
  </sheetPr>
  <dimension ref="A1:N8"/>
  <sheetViews>
    <sheetView view="pageLayout" zoomScale="68" zoomScaleSheetLayoutView="87" zoomScalePageLayoutView="68" workbookViewId="0">
      <selection activeCell="G41" sqref="G41"/>
    </sheetView>
  </sheetViews>
  <sheetFormatPr defaultRowHeight="20.25"/>
  <cols>
    <col min="1" max="1" width="4.7109375" style="65" customWidth="1"/>
    <col min="2" max="2" width="16" style="25" customWidth="1"/>
    <col min="3" max="3" width="17.140625" style="25" customWidth="1"/>
    <col min="4" max="4" width="18.7109375" style="25" customWidth="1"/>
    <col min="5" max="5" width="9.7109375" style="193" customWidth="1"/>
    <col min="6" max="6" width="8.140625" style="193" customWidth="1"/>
    <col min="7" max="7" width="8.85546875" style="194" customWidth="1"/>
    <col min="8" max="8" width="9.7109375" style="194" customWidth="1"/>
    <col min="9" max="9" width="9.42578125" style="25" customWidth="1"/>
    <col min="10" max="10" width="15.7109375" style="25" customWidth="1"/>
    <col min="11" max="11" width="13.140625" style="25" customWidth="1"/>
    <col min="12" max="12" width="10.28515625" style="64" customWidth="1"/>
    <col min="13" max="13" width="5.5703125" style="60" customWidth="1"/>
    <col min="14" max="14" width="9.140625" style="60"/>
  </cols>
  <sheetData>
    <row r="1" spans="1:14" s="5" customFormat="1" ht="23.1" customHeight="1">
      <c r="A1" s="45" t="s">
        <v>835</v>
      </c>
      <c r="B1" s="45"/>
      <c r="C1" s="46"/>
      <c r="D1" s="46"/>
      <c r="E1" s="185"/>
      <c r="F1" s="185"/>
      <c r="G1" s="185"/>
      <c r="H1" s="185"/>
      <c r="I1" s="46"/>
      <c r="J1" s="46"/>
      <c r="K1" s="46"/>
      <c r="L1" s="25"/>
      <c r="M1" s="25"/>
      <c r="N1" s="25"/>
    </row>
    <row r="2" spans="1:14" s="5" customFormat="1" ht="23.1" customHeight="1">
      <c r="A2" s="50" t="s">
        <v>836</v>
      </c>
      <c r="B2" s="45"/>
      <c r="C2" s="46"/>
      <c r="D2" s="46"/>
      <c r="E2" s="185"/>
      <c r="F2" s="185"/>
      <c r="G2" s="185"/>
      <c r="H2" s="185"/>
      <c r="I2" s="46"/>
      <c r="J2" s="46"/>
      <c r="K2" s="46"/>
      <c r="L2" s="25"/>
      <c r="M2" s="25"/>
      <c r="N2" s="25"/>
    </row>
    <row r="3" spans="1:14" s="27" customFormat="1" ht="23.1" customHeight="1">
      <c r="A3" s="110" t="s">
        <v>314</v>
      </c>
      <c r="B3" s="110"/>
      <c r="C3" s="110"/>
      <c r="D3" s="110"/>
      <c r="E3" s="191"/>
      <c r="F3" s="191"/>
      <c r="G3" s="191"/>
      <c r="H3" s="191"/>
      <c r="I3" s="110"/>
      <c r="J3" s="110"/>
      <c r="K3" s="110"/>
      <c r="L3" s="115"/>
      <c r="M3" s="115"/>
      <c r="N3" s="115"/>
    </row>
    <row r="4" spans="1:14" s="27" customFormat="1" ht="23.1" customHeight="1">
      <c r="A4" s="252" t="s">
        <v>941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115"/>
      <c r="M4" s="115"/>
      <c r="N4" s="115"/>
    </row>
    <row r="5" spans="1:14" ht="21" customHeight="1">
      <c r="A5" s="52" t="s">
        <v>200</v>
      </c>
      <c r="B5" s="52" t="s">
        <v>201</v>
      </c>
      <c r="C5" s="52" t="s">
        <v>202</v>
      </c>
      <c r="D5" s="52" t="s">
        <v>203</v>
      </c>
      <c r="E5" s="247" t="s">
        <v>866</v>
      </c>
      <c r="F5" s="248"/>
      <c r="G5" s="248"/>
      <c r="H5" s="249"/>
      <c r="I5" s="52" t="s">
        <v>234</v>
      </c>
      <c r="J5" s="52" t="s">
        <v>867</v>
      </c>
      <c r="K5" s="52" t="s">
        <v>869</v>
      </c>
      <c r="L5" s="255" t="s">
        <v>842</v>
      </c>
    </row>
    <row r="6" spans="1:14" ht="21" customHeight="1">
      <c r="A6" s="54"/>
      <c r="B6" s="54"/>
      <c r="C6" s="54"/>
      <c r="D6" s="54" t="s">
        <v>871</v>
      </c>
      <c r="E6" s="52">
        <v>2561</v>
      </c>
      <c r="F6" s="52">
        <v>2562</v>
      </c>
      <c r="G6" s="52">
        <v>2563</v>
      </c>
      <c r="H6" s="52">
        <v>2564</v>
      </c>
      <c r="I6" s="54" t="s">
        <v>76</v>
      </c>
      <c r="J6" s="54" t="s">
        <v>868</v>
      </c>
      <c r="K6" s="54" t="s">
        <v>870</v>
      </c>
      <c r="L6" s="255"/>
    </row>
    <row r="7" spans="1:14" ht="21" customHeight="1">
      <c r="A7" s="43"/>
      <c r="B7" s="43"/>
      <c r="C7" s="43"/>
      <c r="D7" s="43" t="s">
        <v>872</v>
      </c>
      <c r="E7" s="43" t="s">
        <v>865</v>
      </c>
      <c r="F7" s="43" t="s">
        <v>865</v>
      </c>
      <c r="G7" s="43" t="s">
        <v>865</v>
      </c>
      <c r="H7" s="43" t="s">
        <v>865</v>
      </c>
      <c r="I7" s="43"/>
      <c r="J7" s="43"/>
      <c r="K7" s="43" t="s">
        <v>873</v>
      </c>
      <c r="L7" s="255"/>
    </row>
    <row r="8" spans="1:14" s="13" customFormat="1" ht="130.5" customHeight="1">
      <c r="A8" s="31">
        <v>1</v>
      </c>
      <c r="B8" s="33" t="s">
        <v>944</v>
      </c>
      <c r="C8" s="33" t="s">
        <v>945</v>
      </c>
      <c r="D8" s="33" t="s">
        <v>328</v>
      </c>
      <c r="E8" s="198">
        <v>65000</v>
      </c>
      <c r="F8" s="198"/>
      <c r="G8" s="198"/>
      <c r="H8" s="198"/>
      <c r="I8" s="122" t="s">
        <v>946</v>
      </c>
      <c r="J8" s="36" t="s">
        <v>947</v>
      </c>
      <c r="K8" s="36" t="s">
        <v>236</v>
      </c>
      <c r="L8" s="36" t="s">
        <v>943</v>
      </c>
      <c r="M8" s="64"/>
      <c r="N8" s="64"/>
    </row>
  </sheetData>
  <mergeCells count="3">
    <mergeCell ref="A4:K4"/>
    <mergeCell ref="E5:H5"/>
    <mergeCell ref="L5:L7"/>
  </mergeCells>
  <pageMargins left="0.39370078740157483" right="0.39370078740157483" top="0.86614173228346458" bottom="0.70866141732283472" header="0.51181102362204722" footer="0.43307086614173229"/>
  <pageSetup paperSize="9" orientation="landscape" r:id="rId1"/>
  <headerFooter alignWithMargins="0">
    <oddHeader>&amp;R&amp;"TH SarabunIT๙,ตัวหนา"&amp;18แบบ ผ.02</oddHeader>
    <oddFooter>&amp;R&amp;"TH SarabunIT๙,ธรรมดา"&amp;16หน้า|&amp;"TH SarabunIT๙,ตัวหนา" &amp;P+65&amp;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theme="9" tint="0.79998168889431442"/>
  </sheetPr>
  <dimension ref="A1:N8"/>
  <sheetViews>
    <sheetView view="pageLayout" zoomScale="68" zoomScaleSheetLayoutView="87" zoomScalePageLayoutView="68" workbookViewId="0">
      <selection activeCell="G41" sqref="G41"/>
    </sheetView>
  </sheetViews>
  <sheetFormatPr defaultRowHeight="20.25"/>
  <cols>
    <col min="1" max="1" width="4.7109375" style="65" customWidth="1"/>
    <col min="2" max="2" width="16" style="25" customWidth="1"/>
    <col min="3" max="3" width="17.140625" style="25" customWidth="1"/>
    <col min="4" max="4" width="18.7109375" style="25" customWidth="1"/>
    <col min="5" max="5" width="9.7109375" style="193" customWidth="1"/>
    <col min="6" max="6" width="8.140625" style="193" customWidth="1"/>
    <col min="7" max="7" width="8.85546875" style="194" customWidth="1"/>
    <col min="8" max="8" width="9.7109375" style="194" customWidth="1"/>
    <col min="9" max="9" width="9.42578125" style="25" customWidth="1"/>
    <col min="10" max="10" width="15.7109375" style="25" customWidth="1"/>
    <col min="11" max="11" width="13.140625" style="25" customWidth="1"/>
    <col min="12" max="12" width="10.28515625" style="64" customWidth="1"/>
    <col min="13" max="13" width="5.5703125" style="60" customWidth="1"/>
    <col min="14" max="14" width="9.140625" style="60"/>
  </cols>
  <sheetData>
    <row r="1" spans="1:14" s="5" customFormat="1" ht="23.1" customHeight="1">
      <c r="A1" s="45" t="s">
        <v>835</v>
      </c>
      <c r="B1" s="45"/>
      <c r="C1" s="46"/>
      <c r="D1" s="46"/>
      <c r="E1" s="185"/>
      <c r="F1" s="185"/>
      <c r="G1" s="185"/>
      <c r="H1" s="185"/>
      <c r="I1" s="46"/>
      <c r="J1" s="46"/>
      <c r="K1" s="46"/>
      <c r="L1" s="25"/>
      <c r="M1" s="25"/>
      <c r="N1" s="25"/>
    </row>
    <row r="2" spans="1:14" s="5" customFormat="1" ht="23.1" customHeight="1">
      <c r="A2" s="50" t="s">
        <v>837</v>
      </c>
      <c r="B2" s="45"/>
      <c r="C2" s="46"/>
      <c r="D2" s="46"/>
      <c r="E2" s="185"/>
      <c r="F2" s="185"/>
      <c r="G2" s="185"/>
      <c r="H2" s="185"/>
      <c r="I2" s="46"/>
      <c r="J2" s="46"/>
      <c r="K2" s="46"/>
      <c r="L2" s="25"/>
      <c r="M2" s="25"/>
      <c r="N2" s="25"/>
    </row>
    <row r="3" spans="1:14" s="27" customFormat="1" ht="23.1" customHeight="1">
      <c r="A3" s="110" t="s">
        <v>380</v>
      </c>
      <c r="B3" s="110"/>
      <c r="C3" s="110"/>
      <c r="D3" s="110"/>
      <c r="E3" s="191"/>
      <c r="F3" s="191"/>
      <c r="G3" s="191"/>
      <c r="H3" s="191"/>
      <c r="I3" s="110"/>
      <c r="J3" s="110"/>
      <c r="K3" s="110"/>
      <c r="L3" s="115"/>
      <c r="M3" s="115"/>
      <c r="N3" s="120"/>
    </row>
    <row r="4" spans="1:14" s="27" customFormat="1" ht="23.1" customHeight="1">
      <c r="A4" s="252" t="s">
        <v>942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115"/>
      <c r="M4" s="115"/>
      <c r="N4" s="120"/>
    </row>
    <row r="5" spans="1:14" ht="21" customHeight="1">
      <c r="A5" s="52" t="s">
        <v>200</v>
      </c>
      <c r="B5" s="52" t="s">
        <v>201</v>
      </c>
      <c r="C5" s="52" t="s">
        <v>202</v>
      </c>
      <c r="D5" s="52" t="s">
        <v>203</v>
      </c>
      <c r="E5" s="247" t="s">
        <v>866</v>
      </c>
      <c r="F5" s="248"/>
      <c r="G5" s="248"/>
      <c r="H5" s="249"/>
      <c r="I5" s="52" t="s">
        <v>234</v>
      </c>
      <c r="J5" s="52" t="s">
        <v>867</v>
      </c>
      <c r="K5" s="52" t="s">
        <v>869</v>
      </c>
      <c r="L5" s="255" t="s">
        <v>842</v>
      </c>
    </row>
    <row r="6" spans="1:14" ht="21" customHeight="1">
      <c r="A6" s="54"/>
      <c r="B6" s="54"/>
      <c r="C6" s="54"/>
      <c r="D6" s="54" t="s">
        <v>871</v>
      </c>
      <c r="E6" s="52">
        <v>2561</v>
      </c>
      <c r="F6" s="52">
        <v>2562</v>
      </c>
      <c r="G6" s="52">
        <v>2563</v>
      </c>
      <c r="H6" s="52">
        <v>2564</v>
      </c>
      <c r="I6" s="54" t="s">
        <v>76</v>
      </c>
      <c r="J6" s="54" t="s">
        <v>868</v>
      </c>
      <c r="K6" s="54" t="s">
        <v>870</v>
      </c>
      <c r="L6" s="255"/>
    </row>
    <row r="7" spans="1:14" ht="21" customHeight="1">
      <c r="A7" s="43"/>
      <c r="B7" s="43"/>
      <c r="C7" s="43"/>
      <c r="D7" s="43" t="s">
        <v>872</v>
      </c>
      <c r="E7" s="43" t="s">
        <v>865</v>
      </c>
      <c r="F7" s="43" t="s">
        <v>865</v>
      </c>
      <c r="G7" s="43" t="s">
        <v>865</v>
      </c>
      <c r="H7" s="43" t="s">
        <v>865</v>
      </c>
      <c r="I7" s="43"/>
      <c r="J7" s="43"/>
      <c r="K7" s="43" t="s">
        <v>873</v>
      </c>
      <c r="L7" s="255"/>
    </row>
    <row r="8" spans="1:14" s="13" customFormat="1" ht="130.5" customHeight="1">
      <c r="A8" s="31">
        <v>1</v>
      </c>
      <c r="B8" s="33" t="s">
        <v>407</v>
      </c>
      <c r="C8" s="33" t="s">
        <v>409</v>
      </c>
      <c r="D8" s="33" t="s">
        <v>410</v>
      </c>
      <c r="E8" s="198">
        <v>15000</v>
      </c>
      <c r="F8" s="198">
        <v>15000</v>
      </c>
      <c r="G8" s="198">
        <v>15000</v>
      </c>
      <c r="H8" s="198">
        <v>15000</v>
      </c>
      <c r="I8" s="122" t="s">
        <v>133</v>
      </c>
      <c r="J8" s="36" t="s">
        <v>262</v>
      </c>
      <c r="K8" s="36" t="s">
        <v>236</v>
      </c>
      <c r="L8" s="36" t="s">
        <v>938</v>
      </c>
      <c r="M8" s="64"/>
      <c r="N8" s="64"/>
    </row>
  </sheetData>
  <mergeCells count="3">
    <mergeCell ref="A4:K4"/>
    <mergeCell ref="L5:L7"/>
    <mergeCell ref="E5:H5"/>
  </mergeCells>
  <pageMargins left="0.39370078740157483" right="0.39370078740157483" top="0.86614173228346458" bottom="0.70866141732283472" header="0.51181102362204722" footer="0.43307086614173229"/>
  <pageSetup paperSize="9" orientation="landscape" r:id="rId1"/>
  <headerFooter alignWithMargins="0">
    <oddHeader>&amp;R&amp;"TH SarabunIT๙,ตัวหนา"&amp;18แบบ ผ.02</oddHeader>
    <oddFooter>&amp;R&amp;"TH SarabunIT๙,ธรรมดา"&amp;16หน้า|&amp;"TH SarabunIT๙,ตัวหนา" &amp;P+65&amp;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theme="8"/>
  </sheetPr>
  <dimension ref="A1:N13"/>
  <sheetViews>
    <sheetView view="pageLayout" zoomScale="68" zoomScaleSheetLayoutView="87" zoomScalePageLayoutView="68" workbookViewId="0">
      <selection activeCell="G41" sqref="G41"/>
    </sheetView>
  </sheetViews>
  <sheetFormatPr defaultRowHeight="20.25"/>
  <cols>
    <col min="1" max="1" width="4.7109375" style="65" customWidth="1"/>
    <col min="2" max="2" width="33" style="25" customWidth="1"/>
    <col min="3" max="3" width="22.140625" style="25" customWidth="1"/>
    <col min="4" max="4" width="9.85546875" style="25" customWidth="1"/>
    <col min="5" max="5" width="12.140625" style="193" customWidth="1"/>
    <col min="6" max="6" width="8.140625" style="193" customWidth="1"/>
    <col min="7" max="7" width="8.140625" style="194" customWidth="1"/>
    <col min="8" max="8" width="7.42578125" style="194" customWidth="1"/>
    <col min="9" max="9" width="11.28515625" style="25" customWidth="1"/>
    <col min="10" max="10" width="11.5703125" style="25" customWidth="1"/>
    <col min="11" max="11" width="13.140625" style="25" customWidth="1"/>
    <col min="12" max="12" width="5.5703125" style="60" customWidth="1"/>
    <col min="13" max="14" width="9.140625" style="60"/>
  </cols>
  <sheetData>
    <row r="1" spans="1:14">
      <c r="A1" s="256" t="s">
        <v>204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14">
      <c r="A2" s="257" t="s">
        <v>827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</row>
    <row r="3" spans="1:14">
      <c r="A3" s="257" t="s">
        <v>843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</row>
    <row r="4" spans="1:14">
      <c r="A4" s="257" t="s">
        <v>205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</row>
    <row r="5" spans="1:14" ht="23.1" customHeight="1">
      <c r="A5" s="45" t="s">
        <v>830</v>
      </c>
      <c r="B5" s="45"/>
      <c r="C5" s="46"/>
      <c r="D5" s="46"/>
      <c r="E5" s="185"/>
      <c r="F5" s="185"/>
      <c r="G5" s="185"/>
      <c r="H5" s="185"/>
      <c r="I5" s="46"/>
      <c r="J5" s="46"/>
      <c r="K5" s="46"/>
    </row>
    <row r="6" spans="1:14" ht="23.1" customHeight="1">
      <c r="A6" s="48" t="s">
        <v>829</v>
      </c>
      <c r="B6" s="45"/>
      <c r="C6" s="46"/>
      <c r="D6" s="46"/>
      <c r="E6" s="185"/>
      <c r="F6" s="185"/>
      <c r="G6" s="185"/>
      <c r="H6" s="185"/>
      <c r="I6" s="46"/>
      <c r="J6" s="46"/>
      <c r="K6" s="46"/>
    </row>
    <row r="7" spans="1:14" s="29" customFormat="1" ht="23.1" customHeight="1">
      <c r="A7" s="50" t="s">
        <v>206</v>
      </c>
      <c r="B7" s="50"/>
      <c r="C7" s="50"/>
      <c r="D7" s="116"/>
      <c r="E7" s="195"/>
      <c r="F7" s="195"/>
      <c r="G7" s="195"/>
      <c r="H7" s="195"/>
      <c r="I7" s="50"/>
      <c r="J7" s="50"/>
      <c r="K7" s="50"/>
      <c r="L7" s="117"/>
      <c r="M7" s="117"/>
      <c r="N7" s="118"/>
    </row>
    <row r="8" spans="1:14" s="29" customFormat="1" ht="23.1" customHeight="1">
      <c r="A8" s="51" t="s">
        <v>828</v>
      </c>
      <c r="B8" s="50"/>
      <c r="C8" s="50"/>
      <c r="D8" s="50"/>
      <c r="E8" s="195"/>
      <c r="F8" s="195"/>
      <c r="G8" s="195"/>
      <c r="H8" s="195"/>
      <c r="I8" s="50"/>
      <c r="J8" s="50"/>
      <c r="K8" s="50"/>
      <c r="L8" s="117"/>
      <c r="M8" s="117"/>
      <c r="N8" s="118"/>
    </row>
    <row r="9" spans="1:14" ht="21" customHeight="1">
      <c r="A9" s="52" t="s">
        <v>200</v>
      </c>
      <c r="B9" s="52" t="s">
        <v>201</v>
      </c>
      <c r="C9" s="52" t="s">
        <v>202</v>
      </c>
      <c r="D9" s="52" t="s">
        <v>203</v>
      </c>
      <c r="E9" s="247" t="s">
        <v>866</v>
      </c>
      <c r="F9" s="248"/>
      <c r="G9" s="248"/>
      <c r="H9" s="249"/>
      <c r="I9" s="52" t="s">
        <v>234</v>
      </c>
      <c r="J9" s="52" t="s">
        <v>867</v>
      </c>
      <c r="K9" s="52" t="s">
        <v>869</v>
      </c>
    </row>
    <row r="10" spans="1:14" ht="21" customHeight="1">
      <c r="A10" s="54"/>
      <c r="B10" s="54"/>
      <c r="C10" s="54"/>
      <c r="D10" s="54" t="s">
        <v>871</v>
      </c>
      <c r="E10" s="52">
        <v>2561</v>
      </c>
      <c r="F10" s="52">
        <v>2562</v>
      </c>
      <c r="G10" s="52">
        <v>2563</v>
      </c>
      <c r="H10" s="52">
        <v>2564</v>
      </c>
      <c r="I10" s="54" t="s">
        <v>76</v>
      </c>
      <c r="J10" s="54" t="s">
        <v>868</v>
      </c>
      <c r="K10" s="54" t="s">
        <v>870</v>
      </c>
    </row>
    <row r="11" spans="1:14" ht="21" customHeight="1">
      <c r="A11" s="43"/>
      <c r="B11" s="43"/>
      <c r="C11" s="43"/>
      <c r="D11" s="43" t="s">
        <v>872</v>
      </c>
      <c r="E11" s="43" t="s">
        <v>865</v>
      </c>
      <c r="F11" s="43" t="s">
        <v>865</v>
      </c>
      <c r="G11" s="43" t="s">
        <v>865</v>
      </c>
      <c r="H11" s="43" t="s">
        <v>865</v>
      </c>
      <c r="I11" s="43"/>
      <c r="J11" s="43"/>
      <c r="K11" s="43" t="s">
        <v>873</v>
      </c>
    </row>
    <row r="12" spans="1:14" s="13" customFormat="1" ht="128.25" customHeight="1">
      <c r="A12" s="31">
        <v>1</v>
      </c>
      <c r="B12" s="32" t="s">
        <v>844</v>
      </c>
      <c r="C12" s="33" t="s">
        <v>845</v>
      </c>
      <c r="D12" s="32" t="s">
        <v>847</v>
      </c>
      <c r="E12" s="188">
        <v>25295000</v>
      </c>
      <c r="F12" s="188"/>
      <c r="G12" s="188"/>
      <c r="H12" s="188"/>
      <c r="I12" s="33" t="s">
        <v>848</v>
      </c>
      <c r="J12" s="32" t="s">
        <v>849</v>
      </c>
      <c r="K12" s="36" t="s">
        <v>864</v>
      </c>
      <c r="L12" s="64"/>
      <c r="M12" s="64"/>
      <c r="N12" s="64"/>
    </row>
    <row r="13" spans="1:14" s="13" customFormat="1" ht="129" customHeight="1">
      <c r="A13" s="31">
        <v>2</v>
      </c>
      <c r="B13" s="32" t="s">
        <v>846</v>
      </c>
      <c r="C13" s="33" t="s">
        <v>845</v>
      </c>
      <c r="D13" s="32" t="s">
        <v>847</v>
      </c>
      <c r="E13" s="188">
        <v>17806500</v>
      </c>
      <c r="F13" s="188"/>
      <c r="G13" s="188"/>
      <c r="H13" s="188"/>
      <c r="I13" s="33" t="s">
        <v>848</v>
      </c>
      <c r="J13" s="32" t="s">
        <v>849</v>
      </c>
      <c r="K13" s="36" t="s">
        <v>864</v>
      </c>
      <c r="L13" s="64"/>
      <c r="M13" s="64"/>
      <c r="N13" s="64"/>
    </row>
  </sheetData>
  <mergeCells count="5">
    <mergeCell ref="A1:K1"/>
    <mergeCell ref="A2:K2"/>
    <mergeCell ref="A3:K3"/>
    <mergeCell ref="A4:K4"/>
    <mergeCell ref="E9:H9"/>
  </mergeCells>
  <pageMargins left="0.39370078740157483" right="0.39370078740157483" top="0.86614173228346458" bottom="0.70866141732283472" header="0.51181102362204722" footer="0.43307086614173229"/>
  <pageSetup paperSize="9" orientation="landscape" r:id="rId1"/>
  <headerFooter alignWithMargins="0">
    <oddHeader>&amp;R&amp;"TH SarabunIT๙,ตัวหนา"&amp;18แบบ ผ.03</oddHeader>
    <oddFooter>&amp;R&amp;"TH SarabunIT๙,ธรรมดา"&amp;16หน้า|&amp;"TH SarabunIT๙,ตัวหนา" &amp;P+65&amp;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theme="7"/>
  </sheetPr>
  <dimension ref="A1:N16"/>
  <sheetViews>
    <sheetView view="pageLayout" zoomScale="68" zoomScaleSheetLayoutView="87" zoomScalePageLayoutView="68" workbookViewId="0">
      <selection activeCell="G41" sqref="G41"/>
    </sheetView>
  </sheetViews>
  <sheetFormatPr defaultRowHeight="20.25"/>
  <cols>
    <col min="1" max="1" width="4.7109375" style="65" customWidth="1"/>
    <col min="2" max="2" width="18.140625" style="25" customWidth="1"/>
    <col min="3" max="3" width="11.28515625" style="25" customWidth="1"/>
    <col min="4" max="4" width="33.85546875" style="25" customWidth="1"/>
    <col min="5" max="5" width="13.42578125" style="193" customWidth="1"/>
    <col min="6" max="6" width="7.28515625" style="193" customWidth="1"/>
    <col min="7" max="7" width="7.42578125" style="194" customWidth="1"/>
    <col min="8" max="8" width="7.5703125" style="194" customWidth="1"/>
    <col min="9" max="9" width="8.5703125" style="25" customWidth="1"/>
    <col min="10" max="10" width="18.85546875" style="25" customWidth="1"/>
    <col min="11" max="11" width="10.5703125" style="25" customWidth="1"/>
    <col min="12" max="12" width="5.5703125" style="60" customWidth="1"/>
    <col min="13" max="14" width="9.140625" style="60"/>
  </cols>
  <sheetData>
    <row r="1" spans="1:14" ht="23.25">
      <c r="A1" s="258" t="s">
        <v>204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</row>
    <row r="2" spans="1:14" ht="23.25">
      <c r="A2" s="240" t="s">
        <v>827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</row>
    <row r="3" spans="1:14" ht="23.25">
      <c r="A3" s="240" t="s">
        <v>850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</row>
    <row r="4" spans="1:14" ht="23.25">
      <c r="A4" s="240" t="s">
        <v>205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</row>
    <row r="5" spans="1:14" ht="23.1" customHeight="1">
      <c r="A5" s="45" t="s">
        <v>830</v>
      </c>
      <c r="B5" s="45"/>
      <c r="C5" s="46"/>
      <c r="D5" s="46"/>
      <c r="E5" s="185"/>
      <c r="F5" s="185"/>
      <c r="G5" s="185"/>
      <c r="H5" s="185"/>
      <c r="I5" s="46"/>
      <c r="J5" s="46"/>
      <c r="K5" s="46"/>
    </row>
    <row r="6" spans="1:14" ht="23.1" customHeight="1">
      <c r="A6" s="48" t="s">
        <v>829</v>
      </c>
      <c r="B6" s="45"/>
      <c r="C6" s="46"/>
      <c r="D6" s="46"/>
      <c r="E6" s="185"/>
      <c r="F6" s="185"/>
      <c r="G6" s="185"/>
      <c r="H6" s="185"/>
      <c r="I6" s="46"/>
      <c r="J6" s="46"/>
      <c r="K6" s="46"/>
    </row>
    <row r="7" spans="1:14" s="29" customFormat="1" ht="23.1" customHeight="1">
      <c r="A7" s="50" t="s">
        <v>206</v>
      </c>
      <c r="B7" s="50"/>
      <c r="C7" s="50"/>
      <c r="D7" s="116"/>
      <c r="E7" s="195"/>
      <c r="F7" s="195"/>
      <c r="G7" s="195"/>
      <c r="H7" s="195"/>
      <c r="I7" s="50"/>
      <c r="J7" s="50"/>
      <c r="K7" s="50"/>
      <c r="L7" s="117"/>
      <c r="M7" s="117"/>
      <c r="N7" s="118"/>
    </row>
    <row r="8" spans="1:14" s="29" customFormat="1" ht="23.1" customHeight="1">
      <c r="A8" s="51" t="s">
        <v>828</v>
      </c>
      <c r="B8" s="50"/>
      <c r="C8" s="50"/>
      <c r="D8" s="50"/>
      <c r="E8" s="195"/>
      <c r="F8" s="195"/>
      <c r="G8" s="195"/>
      <c r="H8" s="195"/>
      <c r="I8" s="50"/>
      <c r="J8" s="50"/>
      <c r="K8" s="50"/>
      <c r="L8" s="117"/>
      <c r="M8" s="117"/>
      <c r="N8" s="118"/>
    </row>
    <row r="9" spans="1:14" ht="21" customHeight="1">
      <c r="A9" s="52" t="s">
        <v>200</v>
      </c>
      <c r="B9" s="52" t="s">
        <v>201</v>
      </c>
      <c r="C9" s="52" t="s">
        <v>202</v>
      </c>
      <c r="D9" s="52" t="s">
        <v>203</v>
      </c>
      <c r="E9" s="247" t="s">
        <v>866</v>
      </c>
      <c r="F9" s="248"/>
      <c r="G9" s="248"/>
      <c r="H9" s="249"/>
      <c r="I9" s="52" t="s">
        <v>234</v>
      </c>
      <c r="J9" s="52" t="s">
        <v>867</v>
      </c>
      <c r="K9" s="52" t="s">
        <v>869</v>
      </c>
    </row>
    <row r="10" spans="1:14" ht="21" customHeight="1">
      <c r="A10" s="54"/>
      <c r="B10" s="54"/>
      <c r="C10" s="54"/>
      <c r="D10" s="54" t="s">
        <v>871</v>
      </c>
      <c r="E10" s="52">
        <v>2561</v>
      </c>
      <c r="F10" s="52">
        <v>2562</v>
      </c>
      <c r="G10" s="52">
        <v>2563</v>
      </c>
      <c r="H10" s="52">
        <v>2564</v>
      </c>
      <c r="I10" s="54" t="s">
        <v>76</v>
      </c>
      <c r="J10" s="54" t="s">
        <v>868</v>
      </c>
      <c r="K10" s="54" t="s">
        <v>870</v>
      </c>
    </row>
    <row r="11" spans="1:14" ht="21" customHeight="1">
      <c r="A11" s="43"/>
      <c r="B11" s="43"/>
      <c r="C11" s="43"/>
      <c r="D11" s="43" t="s">
        <v>872</v>
      </c>
      <c r="E11" s="43" t="s">
        <v>865</v>
      </c>
      <c r="F11" s="43" t="s">
        <v>865</v>
      </c>
      <c r="G11" s="43" t="s">
        <v>865</v>
      </c>
      <c r="H11" s="43" t="s">
        <v>865</v>
      </c>
      <c r="I11" s="43"/>
      <c r="J11" s="43"/>
      <c r="K11" s="43" t="s">
        <v>873</v>
      </c>
    </row>
    <row r="12" spans="1:14" s="37" customFormat="1" ht="222.75" customHeight="1">
      <c r="A12" s="38">
        <v>1</v>
      </c>
      <c r="B12" s="39" t="s">
        <v>948</v>
      </c>
      <c r="C12" s="40" t="s">
        <v>954</v>
      </c>
      <c r="D12" s="34" t="s">
        <v>952</v>
      </c>
      <c r="E12" s="188">
        <v>25295000</v>
      </c>
      <c r="F12" s="188"/>
      <c r="G12" s="188"/>
      <c r="H12" s="188"/>
      <c r="I12" s="40" t="s">
        <v>955</v>
      </c>
      <c r="J12" s="39" t="s">
        <v>956</v>
      </c>
      <c r="K12" s="42" t="s">
        <v>492</v>
      </c>
      <c r="L12" s="119"/>
      <c r="M12" s="119"/>
      <c r="N12" s="119"/>
    </row>
    <row r="13" spans="1:14" s="13" customFormat="1" ht="212.25" customHeight="1">
      <c r="A13" s="31">
        <v>2</v>
      </c>
      <c r="B13" s="32" t="s">
        <v>953</v>
      </c>
      <c r="C13" s="40" t="s">
        <v>954</v>
      </c>
      <c r="D13" s="32" t="s">
        <v>957</v>
      </c>
      <c r="E13" s="188">
        <v>16039000</v>
      </c>
      <c r="F13" s="188"/>
      <c r="G13" s="188"/>
      <c r="H13" s="188"/>
      <c r="I13" s="40" t="s">
        <v>955</v>
      </c>
      <c r="J13" s="39" t="s">
        <v>956</v>
      </c>
      <c r="K13" s="42" t="s">
        <v>492</v>
      </c>
      <c r="L13" s="64"/>
      <c r="M13" s="64"/>
      <c r="N13" s="64"/>
    </row>
    <row r="14" spans="1:14" ht="214.5" customHeight="1">
      <c r="A14" s="31">
        <v>3</v>
      </c>
      <c r="B14" s="32" t="s">
        <v>949</v>
      </c>
      <c r="C14" s="40" t="s">
        <v>954</v>
      </c>
      <c r="D14" s="32" t="s">
        <v>958</v>
      </c>
      <c r="E14" s="188">
        <v>9368000</v>
      </c>
      <c r="F14" s="187"/>
      <c r="G14" s="187"/>
      <c r="H14" s="187"/>
      <c r="I14" s="40" t="s">
        <v>955</v>
      </c>
      <c r="J14" s="39" t="s">
        <v>956</v>
      </c>
      <c r="K14" s="42" t="s">
        <v>492</v>
      </c>
    </row>
    <row r="15" spans="1:14" ht="264" customHeight="1">
      <c r="A15" s="31">
        <v>4</v>
      </c>
      <c r="B15" s="32" t="s">
        <v>950</v>
      </c>
      <c r="C15" s="40" t="s">
        <v>954</v>
      </c>
      <c r="D15" s="32" t="s">
        <v>959</v>
      </c>
      <c r="E15" s="188">
        <v>13719300</v>
      </c>
      <c r="F15" s="196"/>
      <c r="G15" s="197"/>
      <c r="H15" s="197"/>
      <c r="I15" s="40" t="s">
        <v>955</v>
      </c>
      <c r="J15" s="39" t="s">
        <v>956</v>
      </c>
      <c r="K15" s="42" t="s">
        <v>492</v>
      </c>
    </row>
    <row r="16" spans="1:14" ht="230.25" customHeight="1">
      <c r="A16" s="31">
        <v>5</v>
      </c>
      <c r="B16" s="32" t="s">
        <v>951</v>
      </c>
      <c r="C16" s="40" t="s">
        <v>960</v>
      </c>
      <c r="D16" s="32" t="s">
        <v>962</v>
      </c>
      <c r="E16" s="188">
        <v>1503600</v>
      </c>
      <c r="F16" s="196"/>
      <c r="G16" s="197"/>
      <c r="H16" s="197"/>
      <c r="I16" s="40" t="s">
        <v>955</v>
      </c>
      <c r="J16" s="39" t="s">
        <v>961</v>
      </c>
      <c r="K16" s="42" t="s">
        <v>963</v>
      </c>
    </row>
  </sheetData>
  <mergeCells count="5">
    <mergeCell ref="A1:K1"/>
    <mergeCell ref="A2:K2"/>
    <mergeCell ref="A3:K3"/>
    <mergeCell ref="A4:K4"/>
    <mergeCell ref="E9:H9"/>
  </mergeCells>
  <pageMargins left="0.39370078740157483" right="0.39370078740157483" top="0.86614173228346458" bottom="0.70866141732283472" header="0.51181102362204722" footer="0.43307086614173229"/>
  <pageSetup paperSize="9" orientation="landscape" r:id="rId1"/>
  <headerFooter alignWithMargins="0">
    <oddHeader>&amp;R&amp;"TH SarabunIT๙,ตัวหนา"&amp;18แบบ ผ.05</oddHeader>
    <oddFooter>&amp;R&amp;"TH SarabunIT๙,ธรรมดา"&amp;16หน้า|&amp;"TH SarabunIT๙,ตัวหนา" &amp;P+65&amp;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theme="6"/>
  </sheetPr>
  <dimension ref="A1:N15"/>
  <sheetViews>
    <sheetView view="pageLayout" zoomScale="68" zoomScaleSheetLayoutView="87" zoomScalePageLayoutView="68" workbookViewId="0">
      <selection activeCell="G41" sqref="G41"/>
    </sheetView>
  </sheetViews>
  <sheetFormatPr defaultRowHeight="20.25"/>
  <cols>
    <col min="1" max="1" width="4.7109375" style="65" customWidth="1"/>
    <col min="2" max="2" width="21.140625" style="25" customWidth="1"/>
    <col min="3" max="3" width="17.140625" style="25" customWidth="1"/>
    <col min="4" max="4" width="14.85546875" style="25" customWidth="1"/>
    <col min="5" max="6" width="10.7109375" style="193" customWidth="1"/>
    <col min="7" max="8" width="10.7109375" style="194" customWidth="1"/>
    <col min="9" max="9" width="12.42578125" style="25" customWidth="1"/>
    <col min="10" max="10" width="14.7109375" style="25" customWidth="1"/>
    <col min="11" max="11" width="12.7109375" style="25" customWidth="1"/>
    <col min="12" max="12" width="5.5703125" style="60" customWidth="1"/>
    <col min="13" max="14" width="9.140625" style="60"/>
  </cols>
  <sheetData>
    <row r="1" spans="1:14" ht="23.25">
      <c r="A1" s="258" t="s">
        <v>204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</row>
    <row r="2" spans="1:14" ht="23.25">
      <c r="A2" s="240" t="s">
        <v>827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</row>
    <row r="3" spans="1:14" ht="23.25">
      <c r="A3" s="240" t="s">
        <v>851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</row>
    <row r="4" spans="1:14" ht="23.25">
      <c r="A4" s="240" t="s">
        <v>205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</row>
    <row r="5" spans="1:14" s="5" customFormat="1" ht="23.1" customHeight="1">
      <c r="A5" s="45" t="s">
        <v>835</v>
      </c>
      <c r="B5" s="45"/>
      <c r="C5" s="46"/>
      <c r="D5" s="46"/>
      <c r="E5" s="185"/>
      <c r="F5" s="185"/>
      <c r="G5" s="185"/>
      <c r="H5" s="185"/>
      <c r="I5" s="46"/>
      <c r="J5" s="46"/>
      <c r="K5" s="46"/>
      <c r="L5" s="25"/>
      <c r="M5" s="25"/>
      <c r="N5" s="25"/>
    </row>
    <row r="6" spans="1:14" s="5" customFormat="1" ht="23.1" customHeight="1">
      <c r="A6" s="50" t="s">
        <v>836</v>
      </c>
      <c r="B6" s="45"/>
      <c r="C6" s="46"/>
      <c r="D6" s="46"/>
      <c r="E6" s="185"/>
      <c r="F6" s="185"/>
      <c r="G6" s="185"/>
      <c r="H6" s="185"/>
      <c r="I6" s="46"/>
      <c r="J6" s="46"/>
      <c r="K6" s="46"/>
      <c r="L6" s="25"/>
      <c r="M6" s="25"/>
      <c r="N6" s="25"/>
    </row>
    <row r="7" spans="1:14" s="27" customFormat="1" ht="23.1" customHeight="1">
      <c r="A7" s="110" t="s">
        <v>314</v>
      </c>
      <c r="B7" s="110"/>
      <c r="C7" s="110"/>
      <c r="D7" s="110"/>
      <c r="E7" s="191"/>
      <c r="F7" s="191"/>
      <c r="G7" s="191"/>
      <c r="H7" s="191"/>
      <c r="I7" s="110"/>
      <c r="J7" s="110"/>
      <c r="K7" s="110"/>
      <c r="L7" s="115"/>
      <c r="M7" s="115"/>
      <c r="N7" s="115"/>
    </row>
    <row r="8" spans="1:14" s="27" customFormat="1" ht="23.1" customHeight="1">
      <c r="A8" s="252" t="s">
        <v>817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115"/>
      <c r="M8" s="115"/>
      <c r="N8" s="115"/>
    </row>
    <row r="9" spans="1:14" ht="20.100000000000001" customHeight="1">
      <c r="A9" s="52" t="s">
        <v>200</v>
      </c>
      <c r="B9" s="52" t="s">
        <v>201</v>
      </c>
      <c r="C9" s="52" t="s">
        <v>202</v>
      </c>
      <c r="D9" s="52" t="s">
        <v>203</v>
      </c>
      <c r="E9" s="247" t="s">
        <v>866</v>
      </c>
      <c r="F9" s="248"/>
      <c r="G9" s="248"/>
      <c r="H9" s="249"/>
      <c r="I9" s="52" t="s">
        <v>234</v>
      </c>
      <c r="J9" s="52" t="s">
        <v>867</v>
      </c>
      <c r="K9" s="52" t="s">
        <v>869</v>
      </c>
    </row>
    <row r="10" spans="1:14" ht="20.100000000000001" customHeight="1">
      <c r="A10" s="54"/>
      <c r="B10" s="54"/>
      <c r="C10" s="54"/>
      <c r="D10" s="54" t="s">
        <v>871</v>
      </c>
      <c r="E10" s="52">
        <v>2561</v>
      </c>
      <c r="F10" s="52">
        <v>2562</v>
      </c>
      <c r="G10" s="52">
        <v>2563</v>
      </c>
      <c r="H10" s="52">
        <v>2564</v>
      </c>
      <c r="I10" s="54" t="s">
        <v>76</v>
      </c>
      <c r="J10" s="54" t="s">
        <v>868</v>
      </c>
      <c r="K10" s="54" t="s">
        <v>870</v>
      </c>
    </row>
    <row r="11" spans="1:14" ht="20.100000000000001" customHeight="1">
      <c r="A11" s="43"/>
      <c r="B11" s="43"/>
      <c r="C11" s="43"/>
      <c r="D11" s="43" t="s">
        <v>872</v>
      </c>
      <c r="E11" s="43" t="s">
        <v>865</v>
      </c>
      <c r="F11" s="43" t="s">
        <v>865</v>
      </c>
      <c r="G11" s="43" t="s">
        <v>865</v>
      </c>
      <c r="H11" s="43" t="s">
        <v>865</v>
      </c>
      <c r="I11" s="43"/>
      <c r="J11" s="43"/>
      <c r="K11" s="43" t="s">
        <v>873</v>
      </c>
    </row>
    <row r="12" spans="1:14" s="13" customFormat="1" ht="104.25" customHeight="1">
      <c r="A12" s="31">
        <v>1</v>
      </c>
      <c r="B12" s="32" t="s">
        <v>964</v>
      </c>
      <c r="C12" s="33" t="s">
        <v>971</v>
      </c>
      <c r="D12" s="32" t="s">
        <v>972</v>
      </c>
      <c r="E12" s="188"/>
      <c r="F12" s="188"/>
      <c r="G12" s="188"/>
      <c r="H12" s="188"/>
      <c r="I12" s="33" t="s">
        <v>970</v>
      </c>
      <c r="J12" s="32" t="s">
        <v>976</v>
      </c>
      <c r="K12" s="36" t="s">
        <v>295</v>
      </c>
      <c r="L12" s="64"/>
      <c r="M12" s="64"/>
      <c r="N12" s="64"/>
    </row>
    <row r="13" spans="1:14" s="13" customFormat="1" ht="122.25" customHeight="1">
      <c r="A13" s="31">
        <v>2</v>
      </c>
      <c r="B13" s="32" t="s">
        <v>965</v>
      </c>
      <c r="C13" s="33" t="s">
        <v>973</v>
      </c>
      <c r="D13" s="32" t="s">
        <v>975</v>
      </c>
      <c r="E13" s="188"/>
      <c r="F13" s="188"/>
      <c r="G13" s="188"/>
      <c r="H13" s="188"/>
      <c r="I13" s="33" t="s">
        <v>970</v>
      </c>
      <c r="J13" s="32" t="s">
        <v>978</v>
      </c>
      <c r="K13" s="36" t="s">
        <v>295</v>
      </c>
      <c r="L13" s="64"/>
      <c r="M13" s="64"/>
      <c r="N13" s="64"/>
    </row>
    <row r="14" spans="1:14" s="13" customFormat="1" ht="98.25" customHeight="1">
      <c r="A14" s="31">
        <v>3</v>
      </c>
      <c r="B14" s="32" t="s">
        <v>966</v>
      </c>
      <c r="C14" s="33" t="s">
        <v>974</v>
      </c>
      <c r="D14" s="32" t="s">
        <v>975</v>
      </c>
      <c r="E14" s="188"/>
      <c r="F14" s="188"/>
      <c r="G14" s="188"/>
      <c r="H14" s="188"/>
      <c r="I14" s="33" t="s">
        <v>970</v>
      </c>
      <c r="J14" s="32" t="s">
        <v>977</v>
      </c>
      <c r="K14" s="36" t="s">
        <v>295</v>
      </c>
      <c r="L14" s="64"/>
      <c r="M14" s="64"/>
      <c r="N14" s="64"/>
    </row>
    <row r="15" spans="1:14" s="13" customFormat="1" ht="105.75" customHeight="1">
      <c r="A15" s="31">
        <v>4</v>
      </c>
      <c r="B15" s="32" t="s">
        <v>967</v>
      </c>
      <c r="C15" s="33" t="s">
        <v>968</v>
      </c>
      <c r="D15" s="32" t="s">
        <v>969</v>
      </c>
      <c r="E15" s="188"/>
      <c r="F15" s="188"/>
      <c r="G15" s="188"/>
      <c r="H15" s="188"/>
      <c r="I15" s="33" t="s">
        <v>970</v>
      </c>
      <c r="J15" s="32" t="s">
        <v>979</v>
      </c>
      <c r="K15" s="36" t="s">
        <v>295</v>
      </c>
      <c r="L15" s="64"/>
      <c r="M15" s="64"/>
      <c r="N15" s="64"/>
    </row>
  </sheetData>
  <mergeCells count="6">
    <mergeCell ref="A1:K1"/>
    <mergeCell ref="A2:K2"/>
    <mergeCell ref="A3:K3"/>
    <mergeCell ref="A4:K4"/>
    <mergeCell ref="E9:H9"/>
    <mergeCell ref="A8:K8"/>
  </mergeCells>
  <pageMargins left="0.39370078740157483" right="0.39370078740157483" top="0.86614173228346458" bottom="0.70866141732283472" header="0.51181102362204722" footer="0.43307086614173229"/>
  <pageSetup paperSize="9" orientation="landscape" r:id="rId1"/>
  <headerFooter alignWithMargins="0">
    <oddHeader>&amp;R&amp;"TH SarabunIT๙,ตัวหนา"&amp;18แบบ ผ.06</oddHeader>
    <oddFooter>&amp;R&amp;"TH SarabunIT๙,ธรรมดา"&amp;16หน้า|&amp;"TH SarabunIT๙,ตัวหนา" &amp;P+65&amp;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theme="6"/>
  </sheetPr>
  <dimension ref="A1:N11"/>
  <sheetViews>
    <sheetView view="pageLayout" topLeftCell="A10" zoomScale="68" zoomScaleSheetLayoutView="87" zoomScalePageLayoutView="68" workbookViewId="0">
      <selection activeCell="G41" sqref="G41"/>
    </sheetView>
  </sheetViews>
  <sheetFormatPr defaultRowHeight="20.25"/>
  <cols>
    <col min="1" max="1" width="4.7109375" style="65" customWidth="1"/>
    <col min="2" max="2" width="21.140625" style="25" customWidth="1"/>
    <col min="3" max="3" width="17.140625" style="25" customWidth="1"/>
    <col min="4" max="4" width="14.85546875" style="25" customWidth="1"/>
    <col min="5" max="6" width="10.7109375" style="193" customWidth="1"/>
    <col min="7" max="8" width="10.7109375" style="194" customWidth="1"/>
    <col min="9" max="9" width="12.42578125" style="25" customWidth="1"/>
    <col min="10" max="10" width="14.7109375" style="25" customWidth="1"/>
    <col min="11" max="11" width="12.7109375" style="25" customWidth="1"/>
    <col min="12" max="12" width="5.5703125" style="60" customWidth="1"/>
    <col min="13" max="14" width="9.140625" style="60"/>
  </cols>
  <sheetData>
    <row r="1" spans="1:14" ht="23.1" customHeight="1">
      <c r="A1" s="45" t="s">
        <v>835</v>
      </c>
      <c r="B1" s="45"/>
      <c r="C1" s="46"/>
      <c r="D1" s="46"/>
      <c r="E1" s="185"/>
      <c r="F1" s="185"/>
      <c r="G1" s="185"/>
      <c r="H1" s="185"/>
      <c r="I1" s="46"/>
      <c r="J1" s="46"/>
      <c r="K1" s="46"/>
    </row>
    <row r="2" spans="1:14" ht="23.1" customHeight="1">
      <c r="A2" s="50" t="s">
        <v>836</v>
      </c>
      <c r="B2" s="45"/>
      <c r="C2" s="46"/>
      <c r="D2" s="46"/>
      <c r="E2" s="185"/>
      <c r="F2" s="185"/>
      <c r="G2" s="185"/>
      <c r="H2" s="185"/>
      <c r="I2" s="46"/>
      <c r="J2" s="46"/>
      <c r="K2" s="46"/>
    </row>
    <row r="3" spans="1:14" s="30" customFormat="1" ht="23.1" customHeight="1">
      <c r="A3" s="110" t="s">
        <v>374</v>
      </c>
      <c r="B3" s="110"/>
      <c r="C3" s="110"/>
      <c r="D3" s="110"/>
      <c r="E3" s="191"/>
      <c r="F3" s="191"/>
      <c r="G3" s="192"/>
      <c r="H3" s="192"/>
      <c r="I3" s="51"/>
      <c r="J3" s="51"/>
      <c r="K3" s="51"/>
      <c r="L3" s="111"/>
      <c r="M3" s="111"/>
      <c r="N3" s="112"/>
    </row>
    <row r="4" spans="1:14" s="30" customFormat="1" ht="23.1" customHeight="1">
      <c r="A4" s="113" t="s">
        <v>883</v>
      </c>
      <c r="B4" s="51"/>
      <c r="C4" s="51"/>
      <c r="D4" s="51"/>
      <c r="E4" s="192"/>
      <c r="F4" s="192"/>
      <c r="G4" s="192"/>
      <c r="H4" s="192"/>
      <c r="I4" s="51"/>
      <c r="J4" s="51"/>
      <c r="K4" s="51"/>
      <c r="L4" s="111"/>
      <c r="M4" s="111"/>
      <c r="N4" s="112"/>
    </row>
    <row r="5" spans="1:14" ht="20.100000000000001" customHeight="1">
      <c r="A5" s="52" t="s">
        <v>200</v>
      </c>
      <c r="B5" s="52" t="s">
        <v>201</v>
      </c>
      <c r="C5" s="52" t="s">
        <v>202</v>
      </c>
      <c r="D5" s="52" t="s">
        <v>203</v>
      </c>
      <c r="E5" s="259" t="s">
        <v>866</v>
      </c>
      <c r="F5" s="260"/>
      <c r="G5" s="260"/>
      <c r="H5" s="261"/>
      <c r="I5" s="52" t="s">
        <v>234</v>
      </c>
      <c r="J5" s="52" t="s">
        <v>867</v>
      </c>
      <c r="K5" s="52" t="s">
        <v>869</v>
      </c>
    </row>
    <row r="6" spans="1:14" ht="20.100000000000001" customHeight="1">
      <c r="A6" s="54"/>
      <c r="B6" s="54"/>
      <c r="C6" s="54"/>
      <c r="D6" s="54" t="s">
        <v>871</v>
      </c>
      <c r="E6" s="186">
        <v>2561</v>
      </c>
      <c r="F6" s="186">
        <v>2562</v>
      </c>
      <c r="G6" s="186">
        <v>2563</v>
      </c>
      <c r="H6" s="186">
        <v>2564</v>
      </c>
      <c r="I6" s="54" t="s">
        <v>76</v>
      </c>
      <c r="J6" s="54" t="s">
        <v>868</v>
      </c>
      <c r="K6" s="54" t="s">
        <v>870</v>
      </c>
    </row>
    <row r="7" spans="1:14" ht="20.100000000000001" customHeight="1">
      <c r="A7" s="43"/>
      <c r="B7" s="43"/>
      <c r="C7" s="43"/>
      <c r="D7" s="43" t="s">
        <v>872</v>
      </c>
      <c r="E7" s="187" t="s">
        <v>865</v>
      </c>
      <c r="F7" s="187" t="s">
        <v>865</v>
      </c>
      <c r="G7" s="187" t="s">
        <v>865</v>
      </c>
      <c r="H7" s="187" t="s">
        <v>865</v>
      </c>
      <c r="I7" s="43"/>
      <c r="J7" s="43"/>
      <c r="K7" s="43" t="s">
        <v>873</v>
      </c>
    </row>
    <row r="8" spans="1:14" s="13" customFormat="1" ht="107.25" customHeight="1">
      <c r="A8" s="31">
        <v>1</v>
      </c>
      <c r="B8" s="33" t="s">
        <v>104</v>
      </c>
      <c r="C8" s="33" t="s">
        <v>105</v>
      </c>
      <c r="D8" s="33" t="s">
        <v>261</v>
      </c>
      <c r="E8" s="188"/>
      <c r="F8" s="188"/>
      <c r="G8" s="188"/>
      <c r="H8" s="188"/>
      <c r="I8" s="114" t="s">
        <v>216</v>
      </c>
      <c r="J8" s="32" t="s">
        <v>106</v>
      </c>
      <c r="K8" s="36" t="s">
        <v>236</v>
      </c>
      <c r="L8" s="64"/>
      <c r="M8" s="64"/>
      <c r="N8" s="64"/>
    </row>
    <row r="9" spans="1:14" s="13" customFormat="1" ht="105.75" customHeight="1">
      <c r="A9" s="31">
        <v>2</v>
      </c>
      <c r="B9" s="32" t="s">
        <v>992</v>
      </c>
      <c r="C9" s="33" t="s">
        <v>995</v>
      </c>
      <c r="D9" s="32" t="s">
        <v>261</v>
      </c>
      <c r="E9" s="188"/>
      <c r="F9" s="188"/>
      <c r="G9" s="188"/>
      <c r="H9" s="188"/>
      <c r="I9" s="33" t="s">
        <v>216</v>
      </c>
      <c r="J9" s="32" t="s">
        <v>993</v>
      </c>
      <c r="K9" s="36" t="s">
        <v>994</v>
      </c>
      <c r="L9" s="64"/>
      <c r="M9" s="64"/>
      <c r="N9" s="64"/>
    </row>
    <row r="10" spans="1:14" s="13" customFormat="1" ht="84.95" customHeight="1">
      <c r="A10" s="31">
        <v>3</v>
      </c>
      <c r="B10" s="32" t="s">
        <v>996</v>
      </c>
      <c r="C10" s="33" t="s">
        <v>997</v>
      </c>
      <c r="D10" s="32" t="s">
        <v>261</v>
      </c>
      <c r="E10" s="188"/>
      <c r="F10" s="188"/>
      <c r="G10" s="188"/>
      <c r="H10" s="188"/>
      <c r="I10" s="33" t="s">
        <v>216</v>
      </c>
      <c r="J10" s="32" t="s">
        <v>998</v>
      </c>
      <c r="K10" s="36" t="s">
        <v>236</v>
      </c>
      <c r="L10" s="64"/>
      <c r="M10" s="64"/>
      <c r="N10" s="64"/>
    </row>
    <row r="11" spans="1:14" s="13" customFormat="1" ht="122.25" customHeight="1">
      <c r="A11" s="31">
        <v>4</v>
      </c>
      <c r="B11" s="32" t="s">
        <v>999</v>
      </c>
      <c r="C11" s="33" t="s">
        <v>1000</v>
      </c>
      <c r="D11" s="32" t="s">
        <v>261</v>
      </c>
      <c r="E11" s="188"/>
      <c r="F11" s="188"/>
      <c r="G11" s="188"/>
      <c r="H11" s="188"/>
      <c r="I11" s="33" t="s">
        <v>216</v>
      </c>
      <c r="J11" s="32" t="s">
        <v>1001</v>
      </c>
      <c r="K11" s="36" t="s">
        <v>236</v>
      </c>
      <c r="L11" s="64"/>
      <c r="M11" s="64"/>
      <c r="N11" s="64"/>
    </row>
  </sheetData>
  <mergeCells count="1">
    <mergeCell ref="E5:H5"/>
  </mergeCells>
  <pageMargins left="0.39370078740157483" right="0.39370078740157483" top="0.86614173228346458" bottom="0.70866141732283472" header="0.51181102362204722" footer="0.43307086614173229"/>
  <pageSetup paperSize="9" orientation="landscape" r:id="rId1"/>
  <headerFooter alignWithMargins="0">
    <oddHeader>&amp;R&amp;"TH SarabunIT๙,ตัวหนา"&amp;18แบบ ผ.06</oddHeader>
    <oddFooter>&amp;R&amp;"TH SarabunIT๙,ธรรมดา"&amp;16หน้า|&amp;"TH SarabunIT๙,ตัวหนา" &amp;P+65&amp;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C00000"/>
  </sheetPr>
  <dimension ref="A1:N43"/>
  <sheetViews>
    <sheetView view="pageLayout" zoomScale="96" zoomScaleSheetLayoutView="87" zoomScalePageLayoutView="96" workbookViewId="0">
      <selection activeCell="G41" sqref="G41"/>
    </sheetView>
  </sheetViews>
  <sheetFormatPr defaultRowHeight="20.25"/>
  <cols>
    <col min="1" max="1" width="4.7109375" style="65" customWidth="1"/>
    <col min="2" max="2" width="13.140625" style="65" customWidth="1"/>
    <col min="3" max="3" width="16.28515625" style="65" customWidth="1"/>
    <col min="4" max="4" width="15.28515625" style="65" customWidth="1"/>
    <col min="5" max="5" width="16.42578125" style="65" customWidth="1"/>
    <col min="6" max="6" width="18.140625" style="65" customWidth="1"/>
    <col min="7" max="7" width="12.42578125" style="25" customWidth="1"/>
    <col min="8" max="8" width="13" style="25" customWidth="1"/>
    <col min="9" max="9" width="11.7109375" style="66" customWidth="1"/>
    <col min="10" max="10" width="8.5703125" style="66" customWidth="1"/>
    <col min="11" max="11" width="11.7109375" style="25" customWidth="1"/>
    <col min="12" max="12" width="5.5703125" style="60" customWidth="1"/>
    <col min="13" max="14" width="9.140625" style="60"/>
  </cols>
  <sheetData>
    <row r="1" spans="1:14" ht="23.25">
      <c r="A1" s="258" t="s">
        <v>852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</row>
    <row r="2" spans="1:14" ht="23.25">
      <c r="A2" s="240" t="s">
        <v>827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</row>
    <row r="3" spans="1:14" ht="23.25">
      <c r="A3" s="240" t="s">
        <v>205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</row>
    <row r="4" spans="1:14" s="10" customFormat="1" ht="30" customHeight="1">
      <c r="A4" s="46"/>
      <c r="B4" s="50"/>
      <c r="C4" s="50"/>
      <c r="D4" s="50"/>
      <c r="E4" s="50"/>
      <c r="F4" s="50"/>
      <c r="G4" s="45"/>
      <c r="H4" s="45"/>
      <c r="I4" s="45"/>
      <c r="J4" s="45"/>
      <c r="K4" s="45"/>
      <c r="L4" s="47"/>
      <c r="M4" s="47"/>
      <c r="N4" s="25"/>
    </row>
    <row r="5" spans="1:14" ht="21" customHeight="1">
      <c r="A5" s="52" t="s">
        <v>200</v>
      </c>
      <c r="B5" s="52" t="s">
        <v>853</v>
      </c>
      <c r="C5" s="52" t="s">
        <v>854</v>
      </c>
      <c r="D5" s="52" t="s">
        <v>855</v>
      </c>
      <c r="E5" s="52" t="s">
        <v>202</v>
      </c>
      <c r="F5" s="52" t="s">
        <v>203</v>
      </c>
      <c r="G5" s="247" t="s">
        <v>866</v>
      </c>
      <c r="H5" s="248"/>
      <c r="I5" s="248"/>
      <c r="J5" s="249"/>
      <c r="K5" s="52" t="s">
        <v>869</v>
      </c>
    </row>
    <row r="6" spans="1:14" ht="21" customHeight="1">
      <c r="A6" s="54"/>
      <c r="B6" s="54"/>
      <c r="C6" s="54"/>
      <c r="D6" s="54"/>
      <c r="E6" s="54"/>
      <c r="F6" s="54" t="s">
        <v>871</v>
      </c>
      <c r="G6" s="52">
        <v>2561</v>
      </c>
      <c r="H6" s="52">
        <v>2562</v>
      </c>
      <c r="I6" s="52">
        <v>2563</v>
      </c>
      <c r="J6" s="52">
        <v>2564</v>
      </c>
      <c r="K6" s="54" t="s">
        <v>870</v>
      </c>
    </row>
    <row r="7" spans="1:14" ht="21" customHeight="1">
      <c r="A7" s="43"/>
      <c r="B7" s="43"/>
      <c r="C7" s="43"/>
      <c r="D7" s="43"/>
      <c r="E7" s="43"/>
      <c r="F7" s="43" t="s">
        <v>874</v>
      </c>
      <c r="G7" s="43" t="s">
        <v>865</v>
      </c>
      <c r="H7" s="43" t="s">
        <v>865</v>
      </c>
      <c r="I7" s="43" t="s">
        <v>865</v>
      </c>
      <c r="J7" s="43" t="s">
        <v>865</v>
      </c>
      <c r="K7" s="43" t="s">
        <v>873</v>
      </c>
    </row>
    <row r="8" spans="1:14" ht="126.75" customHeight="1">
      <c r="A8" s="31">
        <v>1</v>
      </c>
      <c r="B8" s="32" t="s">
        <v>1011</v>
      </c>
      <c r="C8" s="32" t="s">
        <v>875</v>
      </c>
      <c r="D8" s="32" t="s">
        <v>1014</v>
      </c>
      <c r="E8" s="61" t="s">
        <v>1019</v>
      </c>
      <c r="F8" s="61" t="s">
        <v>1036</v>
      </c>
      <c r="G8" s="61">
        <v>32000</v>
      </c>
      <c r="H8" s="61"/>
      <c r="I8" s="62"/>
      <c r="J8" s="32"/>
      <c r="K8" s="32" t="s">
        <v>236</v>
      </c>
    </row>
    <row r="9" spans="1:14" ht="121.5" customHeight="1">
      <c r="A9" s="63">
        <v>2</v>
      </c>
      <c r="B9" s="32" t="s">
        <v>1008</v>
      </c>
      <c r="C9" s="32" t="s">
        <v>875</v>
      </c>
      <c r="D9" s="32" t="s">
        <v>878</v>
      </c>
      <c r="E9" s="61" t="s">
        <v>1021</v>
      </c>
      <c r="F9" s="61" t="s">
        <v>1037</v>
      </c>
      <c r="G9" s="61">
        <v>13000</v>
      </c>
      <c r="H9" s="61"/>
      <c r="I9" s="62"/>
      <c r="J9" s="32"/>
      <c r="K9" s="32" t="s">
        <v>236</v>
      </c>
    </row>
    <row r="10" spans="1:14" ht="121.5" customHeight="1">
      <c r="A10" s="63">
        <v>3</v>
      </c>
      <c r="B10" s="32" t="s">
        <v>1010</v>
      </c>
      <c r="C10" s="32" t="s">
        <v>875</v>
      </c>
      <c r="D10" s="32" t="s">
        <v>876</v>
      </c>
      <c r="E10" s="61" t="s">
        <v>1003</v>
      </c>
      <c r="F10" s="61" t="s">
        <v>1045</v>
      </c>
      <c r="G10" s="61">
        <v>2500</v>
      </c>
      <c r="H10" s="61"/>
      <c r="I10" s="62"/>
      <c r="J10" s="32"/>
      <c r="K10" s="32" t="s">
        <v>933</v>
      </c>
    </row>
    <row r="11" spans="1:14" ht="121.5" customHeight="1">
      <c r="A11" s="31">
        <v>4</v>
      </c>
      <c r="B11" s="32" t="s">
        <v>1010</v>
      </c>
      <c r="C11" s="32" t="s">
        <v>875</v>
      </c>
      <c r="D11" s="32" t="s">
        <v>876</v>
      </c>
      <c r="E11" s="61" t="s">
        <v>1003</v>
      </c>
      <c r="F11" s="61" t="s">
        <v>1074</v>
      </c>
      <c r="G11" s="61">
        <v>1500</v>
      </c>
      <c r="H11" s="61"/>
      <c r="I11" s="62"/>
      <c r="J11" s="32"/>
      <c r="K11" s="32" t="s">
        <v>933</v>
      </c>
    </row>
    <row r="12" spans="1:14" ht="99.95" customHeight="1">
      <c r="A12" s="63">
        <v>5</v>
      </c>
      <c r="B12" s="32" t="s">
        <v>1010</v>
      </c>
      <c r="C12" s="32" t="s">
        <v>875</v>
      </c>
      <c r="D12" s="32" t="s">
        <v>876</v>
      </c>
      <c r="E12" s="61" t="s">
        <v>877</v>
      </c>
      <c r="F12" s="61" t="s">
        <v>1041</v>
      </c>
      <c r="G12" s="61">
        <v>7000</v>
      </c>
      <c r="H12" s="61"/>
      <c r="I12" s="62"/>
      <c r="J12" s="32"/>
      <c r="K12" s="32" t="s">
        <v>933</v>
      </c>
    </row>
    <row r="13" spans="1:14" ht="99.95" customHeight="1">
      <c r="A13" s="63">
        <v>6</v>
      </c>
      <c r="B13" s="32" t="s">
        <v>1010</v>
      </c>
      <c r="C13" s="32" t="s">
        <v>875</v>
      </c>
      <c r="D13" s="32" t="s">
        <v>878</v>
      </c>
      <c r="E13" s="61" t="s">
        <v>881</v>
      </c>
      <c r="F13" s="61" t="s">
        <v>1024</v>
      </c>
      <c r="G13" s="61">
        <v>7000</v>
      </c>
      <c r="H13" s="61"/>
      <c r="I13" s="62"/>
      <c r="J13" s="32"/>
      <c r="K13" s="32" t="s">
        <v>933</v>
      </c>
    </row>
    <row r="14" spans="1:14" ht="99.95" customHeight="1">
      <c r="A14" s="31">
        <v>7</v>
      </c>
      <c r="B14" s="32" t="s">
        <v>1010</v>
      </c>
      <c r="C14" s="32" t="s">
        <v>875</v>
      </c>
      <c r="D14" s="32" t="s">
        <v>879</v>
      </c>
      <c r="E14" s="61" t="s">
        <v>882</v>
      </c>
      <c r="F14" s="61" t="s">
        <v>1042</v>
      </c>
      <c r="G14" s="61">
        <v>9000</v>
      </c>
      <c r="H14" s="61"/>
      <c r="I14" s="62"/>
      <c r="J14" s="32"/>
      <c r="K14" s="32" t="s">
        <v>933</v>
      </c>
    </row>
    <row r="15" spans="1:14" ht="99.95" customHeight="1">
      <c r="A15" s="63">
        <v>8</v>
      </c>
      <c r="B15" s="32" t="s">
        <v>1010</v>
      </c>
      <c r="C15" s="32" t="s">
        <v>875</v>
      </c>
      <c r="D15" s="32" t="s">
        <v>880</v>
      </c>
      <c r="E15" s="61" t="s">
        <v>1003</v>
      </c>
      <c r="F15" s="61" t="s">
        <v>1043</v>
      </c>
      <c r="G15" s="61">
        <v>29000</v>
      </c>
      <c r="H15" s="61"/>
      <c r="I15" s="62"/>
      <c r="J15" s="32"/>
      <c r="K15" s="32" t="s">
        <v>933</v>
      </c>
    </row>
    <row r="16" spans="1:14" ht="99.95" customHeight="1">
      <c r="A16" s="63">
        <v>9</v>
      </c>
      <c r="B16" s="32" t="s">
        <v>1010</v>
      </c>
      <c r="C16" s="32" t="s">
        <v>875</v>
      </c>
      <c r="D16" s="32" t="s">
        <v>880</v>
      </c>
      <c r="E16" s="61" t="s">
        <v>1003</v>
      </c>
      <c r="F16" s="61" t="s">
        <v>1044</v>
      </c>
      <c r="G16" s="61">
        <v>3200</v>
      </c>
      <c r="H16" s="61"/>
      <c r="I16" s="62"/>
      <c r="J16" s="32"/>
      <c r="K16" s="32" t="s">
        <v>933</v>
      </c>
    </row>
    <row r="17" spans="1:14" ht="99.95" customHeight="1">
      <c r="A17" s="31">
        <v>10</v>
      </c>
      <c r="B17" s="32" t="s">
        <v>1010</v>
      </c>
      <c r="C17" s="32" t="s">
        <v>875</v>
      </c>
      <c r="D17" s="32" t="s">
        <v>1015</v>
      </c>
      <c r="E17" s="61" t="s">
        <v>1003</v>
      </c>
      <c r="F17" s="61" t="s">
        <v>1075</v>
      </c>
      <c r="G17" s="219">
        <v>2800000</v>
      </c>
      <c r="H17" s="61"/>
      <c r="I17" s="62"/>
      <c r="J17" s="32"/>
      <c r="K17" s="32" t="s">
        <v>933</v>
      </c>
    </row>
    <row r="18" spans="1:14" ht="99.95" customHeight="1">
      <c r="A18" s="63">
        <v>11</v>
      </c>
      <c r="B18" s="32" t="s">
        <v>1010</v>
      </c>
      <c r="C18" s="32" t="s">
        <v>875</v>
      </c>
      <c r="D18" s="32" t="s">
        <v>1013</v>
      </c>
      <c r="E18" s="61" t="s">
        <v>1003</v>
      </c>
      <c r="F18" s="61" t="s">
        <v>1038</v>
      </c>
      <c r="G18" s="61">
        <v>51000</v>
      </c>
      <c r="H18" s="61"/>
      <c r="I18" s="62"/>
      <c r="J18" s="32"/>
      <c r="K18" s="32" t="s">
        <v>933</v>
      </c>
    </row>
    <row r="19" spans="1:14" ht="99.95" customHeight="1">
      <c r="A19" s="63">
        <v>12</v>
      </c>
      <c r="B19" s="32" t="s">
        <v>1002</v>
      </c>
      <c r="C19" s="32" t="s">
        <v>875</v>
      </c>
      <c r="D19" s="32" t="s">
        <v>876</v>
      </c>
      <c r="E19" s="61" t="s">
        <v>1018</v>
      </c>
      <c r="F19" s="61" t="s">
        <v>1027</v>
      </c>
      <c r="G19" s="61">
        <v>11000</v>
      </c>
      <c r="H19" s="61"/>
      <c r="I19" s="62"/>
      <c r="J19" s="32"/>
      <c r="K19" s="32" t="s">
        <v>60</v>
      </c>
    </row>
    <row r="20" spans="1:14" ht="99.95" customHeight="1">
      <c r="A20" s="31">
        <v>13</v>
      </c>
      <c r="B20" s="32" t="s">
        <v>1002</v>
      </c>
      <c r="C20" s="32" t="s">
        <v>875</v>
      </c>
      <c r="D20" s="32" t="s">
        <v>876</v>
      </c>
      <c r="E20" s="61" t="s">
        <v>1003</v>
      </c>
      <c r="F20" s="61" t="s">
        <v>1005</v>
      </c>
      <c r="G20" s="61">
        <v>3000</v>
      </c>
      <c r="H20" s="61"/>
      <c r="I20" s="62"/>
      <c r="J20" s="32"/>
      <c r="K20" s="32" t="s">
        <v>60</v>
      </c>
    </row>
    <row r="21" spans="1:14" ht="99.95" customHeight="1">
      <c r="A21" s="63">
        <v>14</v>
      </c>
      <c r="B21" s="32" t="s">
        <v>1002</v>
      </c>
      <c r="C21" s="32" t="s">
        <v>875</v>
      </c>
      <c r="D21" s="32" t="s">
        <v>880</v>
      </c>
      <c r="E21" s="61" t="s">
        <v>1003</v>
      </c>
      <c r="F21" s="61" t="s">
        <v>1035</v>
      </c>
      <c r="G21" s="61">
        <v>29000</v>
      </c>
      <c r="H21" s="61"/>
      <c r="I21" s="62"/>
      <c r="J21" s="32"/>
      <c r="K21" s="32" t="s">
        <v>60</v>
      </c>
    </row>
    <row r="22" spans="1:14" ht="99.95" customHeight="1">
      <c r="A22" s="31">
        <v>16</v>
      </c>
      <c r="B22" s="32" t="s">
        <v>1002</v>
      </c>
      <c r="C22" s="32" t="s">
        <v>875</v>
      </c>
      <c r="D22" s="32" t="s">
        <v>876</v>
      </c>
      <c r="E22" s="61" t="s">
        <v>1003</v>
      </c>
      <c r="F22" s="61" t="s">
        <v>1004</v>
      </c>
      <c r="G22" s="61">
        <v>10000</v>
      </c>
      <c r="H22" s="61"/>
      <c r="I22" s="62"/>
      <c r="J22" s="32"/>
      <c r="K22" s="32" t="s">
        <v>236</v>
      </c>
    </row>
    <row r="23" spans="1:14" ht="99.95" customHeight="1">
      <c r="A23" s="63">
        <v>17</v>
      </c>
      <c r="B23" s="32" t="s">
        <v>1002</v>
      </c>
      <c r="C23" s="32" t="s">
        <v>875</v>
      </c>
      <c r="D23" s="32" t="s">
        <v>876</v>
      </c>
      <c r="E23" s="61" t="s">
        <v>1003</v>
      </c>
      <c r="F23" s="61" t="s">
        <v>1005</v>
      </c>
      <c r="G23" s="61">
        <v>3000</v>
      </c>
      <c r="H23" s="61"/>
      <c r="I23" s="62"/>
      <c r="J23" s="32"/>
      <c r="K23" s="32" t="s">
        <v>236</v>
      </c>
    </row>
    <row r="24" spans="1:14" ht="99.95" customHeight="1">
      <c r="A24" s="63">
        <v>18</v>
      </c>
      <c r="B24" s="32" t="s">
        <v>1002</v>
      </c>
      <c r="C24" s="32" t="s">
        <v>875</v>
      </c>
      <c r="D24" s="32" t="s">
        <v>876</v>
      </c>
      <c r="E24" s="61" t="s">
        <v>1006</v>
      </c>
      <c r="F24" s="61" t="s">
        <v>1080</v>
      </c>
      <c r="G24" s="61">
        <v>15000</v>
      </c>
      <c r="H24" s="61"/>
      <c r="I24" s="62"/>
      <c r="J24" s="32"/>
      <c r="K24" s="32" t="s">
        <v>236</v>
      </c>
    </row>
    <row r="25" spans="1:14" ht="99.95" customHeight="1">
      <c r="A25" s="63">
        <v>18</v>
      </c>
      <c r="B25" s="32" t="s">
        <v>1002</v>
      </c>
      <c r="C25" s="32" t="s">
        <v>875</v>
      </c>
      <c r="D25" s="32" t="s">
        <v>876</v>
      </c>
      <c r="E25" s="61" t="s">
        <v>1003</v>
      </c>
      <c r="F25" s="61" t="s">
        <v>1106</v>
      </c>
      <c r="G25" s="61">
        <v>250000</v>
      </c>
      <c r="H25" s="61"/>
      <c r="I25" s="62"/>
      <c r="J25" s="32"/>
      <c r="K25" s="32" t="s">
        <v>236</v>
      </c>
    </row>
    <row r="26" spans="1:14" ht="99.95" customHeight="1">
      <c r="A26" s="31">
        <v>19</v>
      </c>
      <c r="B26" s="32" t="s">
        <v>1002</v>
      </c>
      <c r="C26" s="32" t="s">
        <v>875</v>
      </c>
      <c r="D26" s="32" t="s">
        <v>878</v>
      </c>
      <c r="E26" s="61" t="s">
        <v>1003</v>
      </c>
      <c r="F26" s="61" t="s">
        <v>1026</v>
      </c>
      <c r="G26" s="61">
        <v>7000</v>
      </c>
      <c r="H26" s="61"/>
      <c r="I26" s="62"/>
      <c r="J26" s="32"/>
      <c r="K26" s="32" t="s">
        <v>236</v>
      </c>
    </row>
    <row r="27" spans="1:14" ht="99.95" customHeight="1">
      <c r="A27" s="63">
        <v>20</v>
      </c>
      <c r="B27" s="32" t="s">
        <v>1002</v>
      </c>
      <c r="C27" s="32" t="s">
        <v>875</v>
      </c>
      <c r="D27" s="32" t="s">
        <v>878</v>
      </c>
      <c r="E27" s="61" t="s">
        <v>1003</v>
      </c>
      <c r="F27" s="61" t="s">
        <v>1079</v>
      </c>
      <c r="G27" s="219">
        <v>2400000</v>
      </c>
      <c r="H27" s="61"/>
      <c r="I27" s="62"/>
      <c r="J27" s="32"/>
      <c r="K27" s="32" t="s">
        <v>236</v>
      </c>
    </row>
    <row r="28" spans="1:14" ht="99.95" customHeight="1">
      <c r="A28" s="63">
        <v>20</v>
      </c>
      <c r="B28" s="32" t="s">
        <v>1002</v>
      </c>
      <c r="C28" s="32" t="s">
        <v>875</v>
      </c>
      <c r="D28" s="32" t="s">
        <v>1016</v>
      </c>
      <c r="E28" s="61" t="s">
        <v>1003</v>
      </c>
      <c r="F28" s="61" t="s">
        <v>1102</v>
      </c>
      <c r="G28" s="219">
        <v>200000</v>
      </c>
      <c r="H28" s="61"/>
      <c r="I28" s="62"/>
      <c r="J28" s="32"/>
      <c r="K28" s="32" t="s">
        <v>236</v>
      </c>
    </row>
    <row r="29" spans="1:14" s="13" customFormat="1" ht="99.95" customHeight="1">
      <c r="A29" s="63">
        <v>21</v>
      </c>
      <c r="B29" s="32" t="s">
        <v>1002</v>
      </c>
      <c r="C29" s="32" t="s">
        <v>875</v>
      </c>
      <c r="D29" s="32" t="s">
        <v>1014</v>
      </c>
      <c r="E29" s="61" t="s">
        <v>1003</v>
      </c>
      <c r="F29" s="61" t="s">
        <v>1040</v>
      </c>
      <c r="G29" s="61">
        <v>13000</v>
      </c>
      <c r="H29" s="61"/>
      <c r="I29" s="62"/>
      <c r="J29" s="32"/>
      <c r="K29" s="32" t="s">
        <v>236</v>
      </c>
      <c r="L29" s="64"/>
      <c r="M29" s="64"/>
      <c r="N29" s="64"/>
    </row>
    <row r="30" spans="1:14" s="13" customFormat="1" ht="99.95" customHeight="1">
      <c r="A30" s="31">
        <v>22</v>
      </c>
      <c r="B30" s="32" t="s">
        <v>1002</v>
      </c>
      <c r="C30" s="32" t="s">
        <v>875</v>
      </c>
      <c r="D30" s="32" t="s">
        <v>880</v>
      </c>
      <c r="E30" s="61" t="s">
        <v>1003</v>
      </c>
      <c r="F30" s="61" t="s">
        <v>1007</v>
      </c>
      <c r="G30" s="61">
        <v>58000</v>
      </c>
      <c r="H30" s="61"/>
      <c r="I30" s="62"/>
      <c r="J30" s="32"/>
      <c r="K30" s="32" t="s">
        <v>236</v>
      </c>
      <c r="L30" s="64"/>
      <c r="M30" s="64"/>
      <c r="N30" s="64"/>
    </row>
    <row r="31" spans="1:14" s="13" customFormat="1" ht="99.95" customHeight="1">
      <c r="A31" s="63">
        <v>23</v>
      </c>
      <c r="B31" s="32" t="s">
        <v>1002</v>
      </c>
      <c r="C31" s="32" t="s">
        <v>875</v>
      </c>
      <c r="D31" s="32" t="s">
        <v>1013</v>
      </c>
      <c r="E31" s="61" t="s">
        <v>1003</v>
      </c>
      <c r="F31" s="61" t="s">
        <v>1038</v>
      </c>
      <c r="G31" s="61">
        <v>51000</v>
      </c>
      <c r="H31" s="61"/>
      <c r="I31" s="62"/>
      <c r="J31" s="32"/>
      <c r="K31" s="32" t="s">
        <v>236</v>
      </c>
      <c r="L31" s="64"/>
      <c r="M31" s="64"/>
      <c r="N31" s="64"/>
    </row>
    <row r="32" spans="1:14" s="13" customFormat="1" ht="99.95" customHeight="1">
      <c r="A32" s="63">
        <v>24</v>
      </c>
      <c r="B32" s="32" t="s">
        <v>1002</v>
      </c>
      <c r="C32" s="32" t="s">
        <v>875</v>
      </c>
      <c r="D32" s="32" t="s">
        <v>1013</v>
      </c>
      <c r="E32" s="61" t="s">
        <v>1003</v>
      </c>
      <c r="F32" s="61" t="s">
        <v>1039</v>
      </c>
      <c r="G32" s="219">
        <v>1198000</v>
      </c>
      <c r="H32" s="61"/>
      <c r="I32" s="62"/>
      <c r="J32" s="32"/>
      <c r="K32" s="32" t="s">
        <v>236</v>
      </c>
      <c r="L32" s="64"/>
      <c r="M32" s="64"/>
      <c r="N32" s="64"/>
    </row>
    <row r="33" spans="1:14" s="13" customFormat="1" ht="99.95" customHeight="1">
      <c r="A33" s="31">
        <v>25</v>
      </c>
      <c r="B33" s="32" t="s">
        <v>1002</v>
      </c>
      <c r="C33" s="32" t="s">
        <v>875</v>
      </c>
      <c r="D33" s="32" t="s">
        <v>878</v>
      </c>
      <c r="E33" s="61" t="s">
        <v>1020</v>
      </c>
      <c r="F33" s="61" t="s">
        <v>1037</v>
      </c>
      <c r="G33" s="61">
        <v>13000</v>
      </c>
      <c r="H33" s="61"/>
      <c r="I33" s="62"/>
      <c r="J33" s="32"/>
      <c r="K33" s="32" t="s">
        <v>236</v>
      </c>
      <c r="L33" s="64"/>
      <c r="M33" s="64"/>
      <c r="N33" s="64"/>
    </row>
    <row r="34" spans="1:14" s="13" customFormat="1" ht="99.95" customHeight="1">
      <c r="A34" s="63">
        <v>26</v>
      </c>
      <c r="B34" s="32" t="s">
        <v>1002</v>
      </c>
      <c r="C34" s="32" t="s">
        <v>875</v>
      </c>
      <c r="D34" s="32" t="s">
        <v>878</v>
      </c>
      <c r="E34" s="61" t="s">
        <v>1022</v>
      </c>
      <c r="F34" s="61" t="s">
        <v>1026</v>
      </c>
      <c r="G34" s="61">
        <v>7000</v>
      </c>
      <c r="H34" s="61"/>
      <c r="I34" s="62"/>
      <c r="J34" s="32"/>
      <c r="K34" s="32" t="s">
        <v>236</v>
      </c>
      <c r="L34" s="64"/>
      <c r="M34" s="64"/>
      <c r="N34" s="64"/>
    </row>
    <row r="35" spans="1:14" s="13" customFormat="1" ht="99.95" customHeight="1">
      <c r="A35" s="63">
        <v>27</v>
      </c>
      <c r="B35" s="32" t="s">
        <v>1002</v>
      </c>
      <c r="C35" s="32" t="s">
        <v>875</v>
      </c>
      <c r="D35" s="32" t="s">
        <v>876</v>
      </c>
      <c r="E35" s="61" t="s">
        <v>1018</v>
      </c>
      <c r="F35" s="61" t="s">
        <v>1025</v>
      </c>
      <c r="G35" s="61">
        <v>5500</v>
      </c>
      <c r="H35" s="61"/>
      <c r="I35" s="62"/>
      <c r="J35" s="32"/>
      <c r="K35" s="32" t="s">
        <v>236</v>
      </c>
      <c r="L35" s="64"/>
      <c r="M35" s="64"/>
      <c r="N35" s="64"/>
    </row>
    <row r="36" spans="1:14" s="13" customFormat="1" ht="99.95" customHeight="1">
      <c r="A36" s="31">
        <v>28</v>
      </c>
      <c r="B36" s="32" t="s">
        <v>1002</v>
      </c>
      <c r="C36" s="32" t="s">
        <v>875</v>
      </c>
      <c r="D36" s="32" t="s">
        <v>876</v>
      </c>
      <c r="E36" s="61" t="s">
        <v>1046</v>
      </c>
      <c r="F36" s="61" t="s">
        <v>1041</v>
      </c>
      <c r="G36" s="61">
        <v>7000</v>
      </c>
      <c r="H36" s="61"/>
      <c r="I36" s="62"/>
      <c r="J36" s="32"/>
      <c r="K36" s="32" t="s">
        <v>236</v>
      </c>
      <c r="L36" s="64"/>
      <c r="M36" s="64"/>
      <c r="N36" s="64"/>
    </row>
    <row r="37" spans="1:14" s="13" customFormat="1" ht="99.95" customHeight="1">
      <c r="A37" s="63"/>
      <c r="B37" s="32" t="s">
        <v>1002</v>
      </c>
      <c r="C37" s="32" t="s">
        <v>875</v>
      </c>
      <c r="D37" s="32" t="s">
        <v>876</v>
      </c>
      <c r="E37" s="61" t="s">
        <v>1100</v>
      </c>
      <c r="F37" s="61" t="s">
        <v>1101</v>
      </c>
      <c r="G37" s="61">
        <v>150000</v>
      </c>
      <c r="H37" s="61"/>
      <c r="I37" s="62"/>
      <c r="J37" s="32"/>
      <c r="K37" s="32" t="s">
        <v>236</v>
      </c>
      <c r="L37" s="64"/>
      <c r="M37" s="64"/>
      <c r="N37" s="64"/>
    </row>
    <row r="38" spans="1:14" s="13" customFormat="1" ht="99.95" customHeight="1">
      <c r="A38" s="63">
        <v>29</v>
      </c>
      <c r="B38" s="32" t="s">
        <v>1012</v>
      </c>
      <c r="C38" s="32" t="s">
        <v>875</v>
      </c>
      <c r="D38" s="32" t="s">
        <v>1016</v>
      </c>
      <c r="E38" s="61" t="s">
        <v>244</v>
      </c>
      <c r="F38" s="61" t="s">
        <v>1077</v>
      </c>
      <c r="G38" s="219">
        <v>1000000</v>
      </c>
      <c r="H38" s="61"/>
      <c r="I38" s="62"/>
      <c r="J38" s="32"/>
      <c r="K38" s="32" t="s">
        <v>236</v>
      </c>
      <c r="L38" s="64"/>
      <c r="M38" s="64"/>
      <c r="N38" s="64"/>
    </row>
    <row r="39" spans="1:14" ht="102" customHeight="1">
      <c r="A39" s="63">
        <v>30</v>
      </c>
      <c r="B39" s="32" t="s">
        <v>1009</v>
      </c>
      <c r="C39" s="32" t="s">
        <v>875</v>
      </c>
      <c r="D39" s="32" t="s">
        <v>1017</v>
      </c>
      <c r="E39" s="61" t="s">
        <v>1023</v>
      </c>
      <c r="F39" s="61" t="s">
        <v>1076</v>
      </c>
      <c r="G39" s="61">
        <v>59000</v>
      </c>
      <c r="H39" s="61"/>
      <c r="I39" s="62"/>
      <c r="J39" s="32"/>
      <c r="K39" s="32" t="s">
        <v>236</v>
      </c>
    </row>
    <row r="40" spans="1:14" ht="97.5">
      <c r="A40" s="31">
        <v>31</v>
      </c>
      <c r="B40" s="32" t="s">
        <v>1009</v>
      </c>
      <c r="C40" s="32" t="s">
        <v>875</v>
      </c>
      <c r="D40" s="32" t="s">
        <v>880</v>
      </c>
      <c r="E40" s="61" t="s">
        <v>1003</v>
      </c>
      <c r="F40" s="61" t="s">
        <v>1078</v>
      </c>
      <c r="G40" s="61">
        <v>21000</v>
      </c>
      <c r="H40" s="61"/>
      <c r="I40" s="62"/>
      <c r="J40" s="32"/>
      <c r="K40" s="32" t="s">
        <v>236</v>
      </c>
    </row>
    <row r="41" spans="1:14" ht="78">
      <c r="A41" s="63">
        <v>32</v>
      </c>
      <c r="B41" s="32" t="s">
        <v>1009</v>
      </c>
      <c r="C41" s="32" t="s">
        <v>875</v>
      </c>
      <c r="D41" s="32" t="s">
        <v>876</v>
      </c>
      <c r="E41" s="61" t="s">
        <v>1018</v>
      </c>
      <c r="F41" s="61" t="s">
        <v>1025</v>
      </c>
      <c r="G41" s="61">
        <v>5500</v>
      </c>
      <c r="H41" s="61"/>
      <c r="I41" s="62"/>
      <c r="J41" s="32"/>
      <c r="K41" s="32" t="s">
        <v>236</v>
      </c>
    </row>
    <row r="42" spans="1:14" ht="78">
      <c r="A42" s="63">
        <v>33</v>
      </c>
      <c r="B42" s="32" t="s">
        <v>1009</v>
      </c>
      <c r="C42" s="32" t="s">
        <v>875</v>
      </c>
      <c r="D42" s="32" t="s">
        <v>876</v>
      </c>
      <c r="E42" s="61" t="s">
        <v>1018</v>
      </c>
      <c r="F42" s="61" t="s">
        <v>1025</v>
      </c>
      <c r="G42" s="61">
        <v>5501</v>
      </c>
      <c r="H42" s="61"/>
      <c r="I42" s="62"/>
      <c r="J42" s="32"/>
      <c r="K42" s="32" t="s">
        <v>236</v>
      </c>
    </row>
    <row r="43" spans="1:14" ht="112.5" customHeight="1">
      <c r="A43" s="63">
        <v>34</v>
      </c>
      <c r="B43" s="32" t="s">
        <v>1008</v>
      </c>
      <c r="C43" s="32" t="s">
        <v>875</v>
      </c>
      <c r="D43" s="32" t="s">
        <v>1103</v>
      </c>
      <c r="E43" s="61" t="s">
        <v>1104</v>
      </c>
      <c r="F43" s="61" t="s">
        <v>1105</v>
      </c>
      <c r="G43" s="61">
        <v>200000</v>
      </c>
      <c r="H43" s="61"/>
      <c r="I43" s="62"/>
      <c r="J43" s="32"/>
      <c r="K43" s="32" t="s">
        <v>236</v>
      </c>
    </row>
  </sheetData>
  <sortState ref="B8:K35">
    <sortCondition ref="B8:B35"/>
    <sortCondition ref="K8:K35"/>
  </sortState>
  <mergeCells count="4">
    <mergeCell ref="A1:K1"/>
    <mergeCell ref="A2:K2"/>
    <mergeCell ref="A3:K3"/>
    <mergeCell ref="G5:J5"/>
  </mergeCells>
  <pageMargins left="0.39370078740157483" right="0.39370078740157483" top="0.86614173228346458" bottom="0.70866141732283472" header="0.51181102362204722" footer="0.43307086614173229"/>
  <pageSetup paperSize="9" orientation="landscape" r:id="rId1"/>
  <headerFooter alignWithMargins="0">
    <oddHeader>&amp;R&amp;"TH SarabunIT๙,ตัวหนา"&amp;18แบบ ผ.08</oddHeader>
    <oddFooter>&amp;R&amp;"TH SarabunIT๙,ธรรมดา"&amp;16หน้า|&amp;"TH SarabunIT๙,ตัวหนา" &amp;P+65&amp;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N14"/>
  <sheetViews>
    <sheetView view="pageLayout" zoomScaleSheetLayoutView="84" workbookViewId="0">
      <selection activeCell="G41" sqref="G41"/>
    </sheetView>
  </sheetViews>
  <sheetFormatPr defaultRowHeight="20.25"/>
  <cols>
    <col min="1" max="1" width="4.7109375" style="154" customWidth="1"/>
    <col min="2" max="2" width="23.7109375" style="47" customWidth="1"/>
    <col min="3" max="3" width="17.7109375" style="47" customWidth="1"/>
    <col min="4" max="4" width="13.140625" style="47" customWidth="1"/>
    <col min="5" max="5" width="10.7109375" style="189" customWidth="1"/>
    <col min="6" max="6" width="11.140625" style="189" customWidth="1"/>
    <col min="7" max="7" width="11.5703125" style="190" customWidth="1"/>
    <col min="8" max="8" width="11.140625" style="190" customWidth="1"/>
    <col min="9" max="9" width="13.5703125" style="47" customWidth="1"/>
    <col min="10" max="10" width="11.140625" style="47" customWidth="1"/>
    <col min="11" max="11" width="10.7109375" style="47" customWidth="1"/>
    <col min="12" max="14" width="9.140625" style="60"/>
  </cols>
  <sheetData>
    <row r="1" spans="1:14" s="17" customFormat="1" ht="30" customHeight="1">
      <c r="A1" s="51" t="s">
        <v>471</v>
      </c>
      <c r="B1" s="46"/>
      <c r="C1" s="46"/>
      <c r="D1" s="46"/>
      <c r="E1" s="185"/>
      <c r="F1" s="185"/>
      <c r="G1" s="185"/>
      <c r="H1" s="185"/>
      <c r="I1" s="46"/>
      <c r="J1" s="46"/>
      <c r="K1" s="46"/>
      <c r="L1" s="136"/>
      <c r="M1" s="136"/>
      <c r="N1" s="136"/>
    </row>
    <row r="2" spans="1:14" s="14" customFormat="1" ht="21" customHeight="1">
      <c r="A2" s="52" t="s">
        <v>200</v>
      </c>
      <c r="B2" s="52" t="s">
        <v>201</v>
      </c>
      <c r="C2" s="52" t="s">
        <v>202</v>
      </c>
      <c r="D2" s="52" t="s">
        <v>203</v>
      </c>
      <c r="E2" s="247" t="s">
        <v>866</v>
      </c>
      <c r="F2" s="248"/>
      <c r="G2" s="248"/>
      <c r="H2" s="249"/>
      <c r="I2" s="52" t="s">
        <v>234</v>
      </c>
      <c r="J2" s="52" t="s">
        <v>867</v>
      </c>
      <c r="K2" s="52" t="s">
        <v>869</v>
      </c>
      <c r="L2" s="53"/>
      <c r="M2" s="64"/>
      <c r="N2" s="64"/>
    </row>
    <row r="3" spans="1:14" s="14" customFormat="1" ht="21" customHeight="1">
      <c r="A3" s="54"/>
      <c r="B3" s="54"/>
      <c r="C3" s="54"/>
      <c r="D3" s="54" t="s">
        <v>871</v>
      </c>
      <c r="E3" s="52">
        <v>2561</v>
      </c>
      <c r="F3" s="52">
        <v>2562</v>
      </c>
      <c r="G3" s="52">
        <v>2563</v>
      </c>
      <c r="H3" s="52">
        <v>2564</v>
      </c>
      <c r="I3" s="54" t="s">
        <v>76</v>
      </c>
      <c r="J3" s="54" t="s">
        <v>868</v>
      </c>
      <c r="K3" s="54" t="s">
        <v>870</v>
      </c>
      <c r="L3" s="53"/>
      <c r="M3" s="64"/>
      <c r="N3" s="64"/>
    </row>
    <row r="4" spans="1:14" s="14" customFormat="1" ht="21" customHeight="1">
      <c r="A4" s="43"/>
      <c r="B4" s="43"/>
      <c r="C4" s="43"/>
      <c r="D4" s="43" t="s">
        <v>872</v>
      </c>
      <c r="E4" s="43" t="s">
        <v>865</v>
      </c>
      <c r="F4" s="43" t="s">
        <v>865</v>
      </c>
      <c r="G4" s="43" t="s">
        <v>865</v>
      </c>
      <c r="H4" s="43" t="s">
        <v>865</v>
      </c>
      <c r="I4" s="43"/>
      <c r="J4" s="43"/>
      <c r="K4" s="43" t="s">
        <v>873</v>
      </c>
      <c r="L4" s="53"/>
      <c r="M4" s="64"/>
      <c r="N4" s="64"/>
    </row>
    <row r="5" spans="1:14" s="13" customFormat="1" ht="108" customHeight="1">
      <c r="A5" s="31">
        <v>1</v>
      </c>
      <c r="B5" s="56" t="s">
        <v>1062</v>
      </c>
      <c r="C5" s="33" t="s">
        <v>191</v>
      </c>
      <c r="D5" s="56" t="s">
        <v>57</v>
      </c>
      <c r="E5" s="35">
        <v>180000</v>
      </c>
      <c r="F5" s="35"/>
      <c r="G5" s="35"/>
      <c r="H5" s="35"/>
      <c r="I5" s="56" t="s">
        <v>152</v>
      </c>
      <c r="J5" s="33" t="s">
        <v>192</v>
      </c>
      <c r="K5" s="36" t="s">
        <v>933</v>
      </c>
      <c r="L5" s="64"/>
      <c r="M5" s="64"/>
      <c r="N5" s="64"/>
    </row>
    <row r="6" spans="1:14" s="13" customFormat="1" ht="120.75" customHeight="1">
      <c r="A6" s="31">
        <v>2</v>
      </c>
      <c r="B6" s="56" t="s">
        <v>1063</v>
      </c>
      <c r="C6" s="33" t="s">
        <v>191</v>
      </c>
      <c r="D6" s="56" t="s">
        <v>57</v>
      </c>
      <c r="E6" s="35"/>
      <c r="F6" s="35"/>
      <c r="G6" s="35">
        <v>180000</v>
      </c>
      <c r="H6" s="35"/>
      <c r="I6" s="56" t="s">
        <v>152</v>
      </c>
      <c r="J6" s="33" t="s">
        <v>192</v>
      </c>
      <c r="K6" s="36" t="s">
        <v>933</v>
      </c>
      <c r="L6" s="64"/>
      <c r="M6" s="64"/>
      <c r="N6" s="64"/>
    </row>
    <row r="7" spans="1:14" s="13" customFormat="1" ht="84.95" customHeight="1">
      <c r="A7" s="31">
        <v>3</v>
      </c>
      <c r="B7" s="56" t="s">
        <v>683</v>
      </c>
      <c r="C7" s="33" t="s">
        <v>191</v>
      </c>
      <c r="D7" s="33" t="s">
        <v>684</v>
      </c>
      <c r="E7" s="35">
        <v>500000</v>
      </c>
      <c r="F7" s="35">
        <v>500000</v>
      </c>
      <c r="G7" s="35">
        <v>500000</v>
      </c>
      <c r="H7" s="35">
        <v>500000</v>
      </c>
      <c r="I7" s="56" t="s">
        <v>152</v>
      </c>
      <c r="J7" s="33" t="s">
        <v>192</v>
      </c>
      <c r="K7" s="36" t="s">
        <v>933</v>
      </c>
      <c r="L7" s="64"/>
      <c r="M7" s="64"/>
      <c r="N7" s="64"/>
    </row>
    <row r="8" spans="1:14" s="13" customFormat="1" ht="84.95" customHeight="1">
      <c r="A8" s="31">
        <v>4</v>
      </c>
      <c r="B8" s="56" t="s">
        <v>1132</v>
      </c>
      <c r="C8" s="33" t="s">
        <v>191</v>
      </c>
      <c r="D8" s="56" t="s">
        <v>1133</v>
      </c>
      <c r="E8" s="35">
        <v>600000</v>
      </c>
      <c r="F8" s="35">
        <v>600000</v>
      </c>
      <c r="G8" s="35">
        <v>600000</v>
      </c>
      <c r="H8" s="35">
        <v>600000</v>
      </c>
      <c r="I8" s="56" t="s">
        <v>152</v>
      </c>
      <c r="J8" s="33" t="s">
        <v>192</v>
      </c>
      <c r="K8" s="36" t="s">
        <v>933</v>
      </c>
      <c r="L8" s="64"/>
      <c r="M8" s="64"/>
      <c r="N8" s="64"/>
    </row>
    <row r="9" spans="1:14" s="13" customFormat="1" ht="84.95" customHeight="1">
      <c r="A9" s="31">
        <v>5</v>
      </c>
      <c r="B9" s="56" t="s">
        <v>593</v>
      </c>
      <c r="C9" s="33" t="s">
        <v>191</v>
      </c>
      <c r="D9" s="33" t="s">
        <v>58</v>
      </c>
      <c r="E9" s="173"/>
      <c r="F9" s="173"/>
      <c r="G9" s="35"/>
      <c r="H9" s="35">
        <v>95000</v>
      </c>
      <c r="I9" s="56" t="s">
        <v>152</v>
      </c>
      <c r="J9" s="33" t="s">
        <v>192</v>
      </c>
      <c r="K9" s="36" t="s">
        <v>933</v>
      </c>
      <c r="L9" s="64"/>
      <c r="M9" s="64"/>
      <c r="N9" s="64"/>
    </row>
    <row r="10" spans="1:14" s="13" customFormat="1" ht="84.95" customHeight="1">
      <c r="A10" s="31">
        <v>6</v>
      </c>
      <c r="B10" s="56" t="s">
        <v>594</v>
      </c>
      <c r="C10" s="33" t="s">
        <v>191</v>
      </c>
      <c r="D10" s="56" t="s">
        <v>57</v>
      </c>
      <c r="E10" s="35"/>
      <c r="F10" s="35"/>
      <c r="G10" s="35"/>
      <c r="H10" s="35">
        <v>760000</v>
      </c>
      <c r="I10" s="56" t="s">
        <v>152</v>
      </c>
      <c r="J10" s="33" t="s">
        <v>192</v>
      </c>
      <c r="K10" s="36" t="s">
        <v>933</v>
      </c>
      <c r="L10" s="64"/>
      <c r="M10" s="64"/>
      <c r="N10" s="64"/>
    </row>
    <row r="11" spans="1:14" s="13" customFormat="1" ht="84.95" customHeight="1">
      <c r="A11" s="31">
        <v>7</v>
      </c>
      <c r="B11" s="56" t="s">
        <v>595</v>
      </c>
      <c r="C11" s="33" t="s">
        <v>191</v>
      </c>
      <c r="D11" s="33" t="s">
        <v>58</v>
      </c>
      <c r="E11" s="173"/>
      <c r="F11" s="35">
        <v>95000</v>
      </c>
      <c r="G11" s="35"/>
      <c r="H11" s="35"/>
      <c r="I11" s="56" t="s">
        <v>152</v>
      </c>
      <c r="J11" s="33" t="s">
        <v>192</v>
      </c>
      <c r="K11" s="36" t="s">
        <v>933</v>
      </c>
      <c r="L11" s="64"/>
      <c r="M11" s="64"/>
      <c r="N11" s="64"/>
    </row>
    <row r="12" spans="1:14" s="13" customFormat="1" ht="84.95" customHeight="1">
      <c r="A12" s="31">
        <v>8</v>
      </c>
      <c r="B12" s="56" t="s">
        <v>596</v>
      </c>
      <c r="C12" s="33" t="s">
        <v>191</v>
      </c>
      <c r="D12" s="33" t="s">
        <v>58</v>
      </c>
      <c r="E12" s="35"/>
      <c r="F12" s="35">
        <v>95000</v>
      </c>
      <c r="G12" s="35"/>
      <c r="H12" s="35"/>
      <c r="I12" s="56" t="s">
        <v>152</v>
      </c>
      <c r="J12" s="33" t="s">
        <v>192</v>
      </c>
      <c r="K12" s="36" t="s">
        <v>933</v>
      </c>
      <c r="L12" s="64"/>
      <c r="M12" s="64"/>
      <c r="N12" s="64"/>
    </row>
    <row r="13" spans="1:14" s="13" customFormat="1" ht="84.95" customHeight="1">
      <c r="A13" s="31">
        <v>9</v>
      </c>
      <c r="B13" s="56" t="s">
        <v>597</v>
      </c>
      <c r="C13" s="56" t="s">
        <v>191</v>
      </c>
      <c r="D13" s="56" t="s">
        <v>364</v>
      </c>
      <c r="E13" s="35">
        <v>600000</v>
      </c>
      <c r="F13" s="35">
        <v>600000</v>
      </c>
      <c r="G13" s="35">
        <v>600000</v>
      </c>
      <c r="H13" s="35">
        <v>600000</v>
      </c>
      <c r="I13" s="56" t="s">
        <v>152</v>
      </c>
      <c r="J13" s="56" t="s">
        <v>192</v>
      </c>
      <c r="K13" s="36" t="s">
        <v>933</v>
      </c>
      <c r="L13" s="64"/>
      <c r="M13" s="64"/>
      <c r="N13" s="64"/>
    </row>
    <row r="14" spans="1:14">
      <c r="E14" s="231">
        <f>SUM(E5:E13)</f>
        <v>1880000</v>
      </c>
      <c r="F14" s="231">
        <f>SUM(F5:F13)</f>
        <v>1890000</v>
      </c>
      <c r="G14" s="232">
        <f>SUM(G5:G13)</f>
        <v>1880000</v>
      </c>
      <c r="H14" s="232">
        <f>SUM(H5:H13)</f>
        <v>2555000</v>
      </c>
    </row>
  </sheetData>
  <mergeCells count="1">
    <mergeCell ref="E2:H2"/>
  </mergeCells>
  <phoneticPr fontId="4" type="noConversion"/>
  <pageMargins left="0.39370078740157483" right="0.39370078740157483" top="0.86614173228346458" bottom="0.70866141732283472" header="0.51181102362204722" footer="0.43307086614173229"/>
  <pageSetup paperSize="9" orientation="landscape" r:id="rId1"/>
  <headerFooter alignWithMargins="0">
    <oddHeader>&amp;R&amp;"TH SarabunIT๙,ตัวหนา"&amp;18แบบ ผ.01</oddHeader>
    <oddFooter>&amp;R&amp;"TH SarabunIT๙,ธรรมดา"&amp;16หน้า|&amp;"TH SarabunIT๙,ตัวหนา" &amp;P+65&amp;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N10"/>
  <sheetViews>
    <sheetView view="pageLayout" zoomScaleSheetLayoutView="100" workbookViewId="0">
      <selection activeCell="G41" sqref="G41"/>
    </sheetView>
  </sheetViews>
  <sheetFormatPr defaultRowHeight="20.25"/>
  <cols>
    <col min="1" max="1" width="4.7109375" style="154" customWidth="1"/>
    <col min="2" max="2" width="20.85546875" style="47" customWidth="1"/>
    <col min="3" max="3" width="13.140625" style="47" customWidth="1"/>
    <col min="4" max="4" width="13.85546875" style="47" customWidth="1"/>
    <col min="5" max="5" width="12" style="189" customWidth="1"/>
    <col min="6" max="6" width="13" style="189" customWidth="1"/>
    <col min="7" max="7" width="12.7109375" style="190" customWidth="1"/>
    <col min="8" max="8" width="13.7109375" style="190" customWidth="1"/>
    <col min="9" max="9" width="15.7109375" style="47" customWidth="1"/>
    <col min="10" max="10" width="11.42578125" style="47" customWidth="1"/>
    <col min="11" max="11" width="10.7109375" style="47" customWidth="1"/>
    <col min="12" max="14" width="9.140625" style="60"/>
  </cols>
  <sheetData>
    <row r="1" spans="1:14" s="17" customFormat="1" ht="30" customHeight="1">
      <c r="A1" s="51" t="s">
        <v>209</v>
      </c>
      <c r="B1" s="46"/>
      <c r="C1" s="46"/>
      <c r="D1" s="46"/>
      <c r="E1" s="185"/>
      <c r="F1" s="185"/>
      <c r="G1" s="185"/>
      <c r="H1" s="185"/>
      <c r="I1" s="46"/>
      <c r="J1" s="46"/>
      <c r="K1" s="46"/>
      <c r="L1" s="136"/>
      <c r="M1" s="136"/>
      <c r="N1" s="136"/>
    </row>
    <row r="2" spans="1:14" s="14" customFormat="1" ht="21" customHeight="1">
      <c r="A2" s="52" t="s">
        <v>200</v>
      </c>
      <c r="B2" s="52" t="s">
        <v>201</v>
      </c>
      <c r="C2" s="52" t="s">
        <v>202</v>
      </c>
      <c r="D2" s="52" t="s">
        <v>203</v>
      </c>
      <c r="E2" s="247" t="s">
        <v>866</v>
      </c>
      <c r="F2" s="248"/>
      <c r="G2" s="248"/>
      <c r="H2" s="249"/>
      <c r="I2" s="52" t="s">
        <v>234</v>
      </c>
      <c r="J2" s="52" t="s">
        <v>867</v>
      </c>
      <c r="K2" s="52" t="s">
        <v>869</v>
      </c>
      <c r="L2" s="53"/>
      <c r="M2" s="64"/>
      <c r="N2" s="64"/>
    </row>
    <row r="3" spans="1:14" s="14" customFormat="1" ht="21" customHeight="1">
      <c r="A3" s="54"/>
      <c r="B3" s="54"/>
      <c r="C3" s="54"/>
      <c r="D3" s="54" t="s">
        <v>871</v>
      </c>
      <c r="E3" s="52">
        <v>2561</v>
      </c>
      <c r="F3" s="52">
        <v>2562</v>
      </c>
      <c r="G3" s="52">
        <v>2563</v>
      </c>
      <c r="H3" s="52">
        <v>2564</v>
      </c>
      <c r="I3" s="54" t="s">
        <v>76</v>
      </c>
      <c r="J3" s="54" t="s">
        <v>868</v>
      </c>
      <c r="K3" s="54" t="s">
        <v>870</v>
      </c>
      <c r="L3" s="53"/>
      <c r="M3" s="64"/>
      <c r="N3" s="64"/>
    </row>
    <row r="4" spans="1:14" s="14" customFormat="1" ht="21" customHeight="1">
      <c r="A4" s="43"/>
      <c r="B4" s="43"/>
      <c r="C4" s="43"/>
      <c r="D4" s="43" t="s">
        <v>872</v>
      </c>
      <c r="E4" s="43" t="s">
        <v>865</v>
      </c>
      <c r="F4" s="43" t="s">
        <v>865</v>
      </c>
      <c r="G4" s="43" t="s">
        <v>865</v>
      </c>
      <c r="H4" s="43" t="s">
        <v>865</v>
      </c>
      <c r="I4" s="43"/>
      <c r="J4" s="43"/>
      <c r="K4" s="43" t="s">
        <v>873</v>
      </c>
      <c r="L4" s="53"/>
      <c r="M4" s="64"/>
      <c r="N4" s="64"/>
    </row>
    <row r="5" spans="1:14" s="14" customFormat="1" ht="83.25" customHeight="1">
      <c r="A5" s="31">
        <v>1</v>
      </c>
      <c r="B5" s="56" t="s">
        <v>686</v>
      </c>
      <c r="C5" s="33" t="s">
        <v>191</v>
      </c>
      <c r="D5" s="56" t="s">
        <v>55</v>
      </c>
      <c r="E5" s="41">
        <v>600000</v>
      </c>
      <c r="F5" s="41"/>
      <c r="G5" s="184"/>
      <c r="H5" s="184"/>
      <c r="I5" s="141" t="s">
        <v>152</v>
      </c>
      <c r="J5" s="33" t="s">
        <v>192</v>
      </c>
      <c r="K5" s="36" t="s">
        <v>933</v>
      </c>
      <c r="L5" s="53"/>
      <c r="M5" s="64"/>
      <c r="N5" s="64"/>
    </row>
    <row r="6" spans="1:14" s="14" customFormat="1" ht="92.25" customHeight="1">
      <c r="A6" s="31">
        <v>2</v>
      </c>
      <c r="B6" s="56" t="s">
        <v>1127</v>
      </c>
      <c r="C6" s="33" t="s">
        <v>191</v>
      </c>
      <c r="D6" s="56" t="s">
        <v>55</v>
      </c>
      <c r="E6" s="41"/>
      <c r="F6" s="41">
        <v>600000</v>
      </c>
      <c r="G6" s="184"/>
      <c r="H6" s="184"/>
      <c r="I6" s="141" t="s">
        <v>152</v>
      </c>
      <c r="J6" s="33" t="s">
        <v>192</v>
      </c>
      <c r="K6" s="36" t="s">
        <v>933</v>
      </c>
      <c r="L6" s="53"/>
      <c r="M6" s="64"/>
      <c r="N6" s="64"/>
    </row>
    <row r="7" spans="1:14" s="13" customFormat="1" ht="84.95" customHeight="1">
      <c r="A7" s="31">
        <v>2</v>
      </c>
      <c r="B7" s="56" t="s">
        <v>599</v>
      </c>
      <c r="C7" s="33" t="s">
        <v>191</v>
      </c>
      <c r="D7" s="56" t="s">
        <v>685</v>
      </c>
      <c r="E7" s="41"/>
      <c r="F7" s="41"/>
      <c r="G7" s="41"/>
      <c r="H7" s="41">
        <v>450000</v>
      </c>
      <c r="I7" s="141" t="s">
        <v>152</v>
      </c>
      <c r="J7" s="33" t="s">
        <v>192</v>
      </c>
      <c r="K7" s="36" t="s">
        <v>933</v>
      </c>
      <c r="L7" s="64"/>
      <c r="M7" s="64"/>
      <c r="N7" s="64"/>
    </row>
    <row r="8" spans="1:14" s="11" customFormat="1" ht="84.95" customHeight="1">
      <c r="A8" s="31">
        <v>3</v>
      </c>
      <c r="B8" s="33" t="s">
        <v>404</v>
      </c>
      <c r="C8" s="33" t="s">
        <v>191</v>
      </c>
      <c r="D8" s="56" t="s">
        <v>598</v>
      </c>
      <c r="E8" s="41">
        <v>112500</v>
      </c>
      <c r="F8" s="41">
        <v>112500</v>
      </c>
      <c r="G8" s="41">
        <v>112500</v>
      </c>
      <c r="H8" s="41">
        <v>112500</v>
      </c>
      <c r="I8" s="141" t="s">
        <v>152</v>
      </c>
      <c r="J8" s="33" t="s">
        <v>192</v>
      </c>
      <c r="K8" s="36" t="s">
        <v>933</v>
      </c>
      <c r="L8" s="53"/>
      <c r="M8" s="53"/>
      <c r="N8" s="53"/>
    </row>
    <row r="9" spans="1:14" ht="78">
      <c r="A9" s="31">
        <v>4</v>
      </c>
      <c r="B9" s="33" t="s">
        <v>1086</v>
      </c>
      <c r="C9" s="33" t="s">
        <v>191</v>
      </c>
      <c r="D9" s="56" t="s">
        <v>1087</v>
      </c>
      <c r="E9" s="41">
        <v>6000000</v>
      </c>
      <c r="F9" s="41">
        <v>6000000</v>
      </c>
      <c r="G9" s="41">
        <v>6000000</v>
      </c>
      <c r="H9" s="41">
        <v>6000000</v>
      </c>
      <c r="I9" s="141" t="s">
        <v>152</v>
      </c>
      <c r="J9" s="33" t="s">
        <v>192</v>
      </c>
      <c r="K9" s="36" t="s">
        <v>933</v>
      </c>
    </row>
    <row r="10" spans="1:14">
      <c r="E10" s="231">
        <f>SUM(E5:E9)</f>
        <v>6712500</v>
      </c>
      <c r="F10" s="231">
        <f>SUM(F5:F9)</f>
        <v>6712500</v>
      </c>
      <c r="G10" s="233">
        <f>SUM(G5:G9)</f>
        <v>6112500</v>
      </c>
      <c r="H10" s="233">
        <f>SUM(H5:H9)</f>
        <v>6562500</v>
      </c>
    </row>
  </sheetData>
  <mergeCells count="1">
    <mergeCell ref="E2:H2"/>
  </mergeCells>
  <phoneticPr fontId="4" type="noConversion"/>
  <pageMargins left="0.39370078740157483" right="0.39370078740157483" top="0.86614173228346458" bottom="0.70866141732283472" header="0.51181102362204722" footer="0.43307086614173229"/>
  <pageSetup paperSize="9" orientation="landscape" r:id="rId1"/>
  <headerFooter alignWithMargins="0">
    <oddHeader>&amp;R&amp;"TH SarabunIT๙,ตัวหนา"&amp;18แบบ ผ.01</oddHeader>
    <oddFooter>&amp;R&amp;"TH SarabunIT๙,ธรรมดา"&amp;16หน้า|&amp;"TH SarabunIT๙,ตัวหนา" &amp;P+65&amp;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N14"/>
  <sheetViews>
    <sheetView view="pageLayout" topLeftCell="A10" zoomScaleSheetLayoutView="100" workbookViewId="0">
      <selection activeCell="G41" sqref="G41"/>
    </sheetView>
  </sheetViews>
  <sheetFormatPr defaultRowHeight="20.25"/>
  <cols>
    <col min="1" max="1" width="4.7109375" style="154" customWidth="1"/>
    <col min="2" max="2" width="23.7109375" style="47" customWidth="1"/>
    <col min="3" max="3" width="17.7109375" style="47" customWidth="1"/>
    <col min="4" max="4" width="14.7109375" style="47" customWidth="1"/>
    <col min="5" max="5" width="12.28515625" style="189" customWidth="1"/>
    <col min="6" max="6" width="10.85546875" style="189" customWidth="1"/>
    <col min="7" max="8" width="11" style="190" customWidth="1"/>
    <col min="9" max="9" width="11" style="47" customWidth="1"/>
    <col min="10" max="10" width="14" style="47" customWidth="1"/>
    <col min="11" max="11" width="10.42578125" style="47" customWidth="1"/>
    <col min="12" max="14" width="9.140625" style="60"/>
  </cols>
  <sheetData>
    <row r="1" spans="1:14" s="16" customFormat="1" ht="23.25" customHeight="1">
      <c r="A1" s="51" t="s">
        <v>84</v>
      </c>
      <c r="B1" s="46"/>
      <c r="C1" s="46"/>
      <c r="D1" s="46"/>
      <c r="E1" s="185"/>
      <c r="F1" s="185"/>
      <c r="G1" s="185"/>
      <c r="H1" s="185"/>
      <c r="I1" s="46"/>
      <c r="J1" s="46"/>
      <c r="K1" s="46"/>
      <c r="L1" s="45"/>
      <c r="M1" s="45"/>
      <c r="N1" s="45"/>
    </row>
    <row r="2" spans="1:14" s="15" customFormat="1" ht="21" customHeight="1">
      <c r="A2" s="52" t="s">
        <v>200</v>
      </c>
      <c r="B2" s="52" t="s">
        <v>201</v>
      </c>
      <c r="C2" s="52" t="s">
        <v>202</v>
      </c>
      <c r="D2" s="52" t="s">
        <v>203</v>
      </c>
      <c r="E2" s="247" t="s">
        <v>866</v>
      </c>
      <c r="F2" s="248"/>
      <c r="G2" s="248"/>
      <c r="H2" s="249"/>
      <c r="I2" s="52" t="s">
        <v>234</v>
      </c>
      <c r="J2" s="52" t="s">
        <v>867</v>
      </c>
      <c r="K2" s="52" t="s">
        <v>869</v>
      </c>
      <c r="L2" s="53"/>
      <c r="M2" s="53"/>
      <c r="N2" s="53"/>
    </row>
    <row r="3" spans="1:14" s="15" customFormat="1" ht="21" customHeight="1">
      <c r="A3" s="54"/>
      <c r="B3" s="54"/>
      <c r="C3" s="54"/>
      <c r="D3" s="54" t="s">
        <v>871</v>
      </c>
      <c r="E3" s="52">
        <v>2561</v>
      </c>
      <c r="F3" s="52">
        <v>2562</v>
      </c>
      <c r="G3" s="52">
        <v>2563</v>
      </c>
      <c r="H3" s="52">
        <v>2564</v>
      </c>
      <c r="I3" s="54" t="s">
        <v>76</v>
      </c>
      <c r="J3" s="54" t="s">
        <v>868</v>
      </c>
      <c r="K3" s="54" t="s">
        <v>870</v>
      </c>
      <c r="L3" s="53"/>
      <c r="M3" s="53"/>
      <c r="N3" s="53"/>
    </row>
    <row r="4" spans="1:14" s="15" customFormat="1" ht="21" customHeight="1">
      <c r="A4" s="43"/>
      <c r="B4" s="43"/>
      <c r="C4" s="43"/>
      <c r="D4" s="43" t="s">
        <v>872</v>
      </c>
      <c r="E4" s="43" t="s">
        <v>865</v>
      </c>
      <c r="F4" s="43" t="s">
        <v>865</v>
      </c>
      <c r="G4" s="43" t="s">
        <v>865</v>
      </c>
      <c r="H4" s="43" t="s">
        <v>865</v>
      </c>
      <c r="I4" s="43"/>
      <c r="J4" s="43"/>
      <c r="K4" s="43" t="s">
        <v>873</v>
      </c>
      <c r="L4" s="53"/>
      <c r="M4" s="53"/>
      <c r="N4" s="53"/>
    </row>
    <row r="5" spans="1:14" s="15" customFormat="1" ht="61.5" customHeight="1">
      <c r="A5" s="31">
        <v>1</v>
      </c>
      <c r="B5" s="56" t="s">
        <v>1114</v>
      </c>
      <c r="C5" s="56" t="s">
        <v>196</v>
      </c>
      <c r="D5" s="56" t="s">
        <v>566</v>
      </c>
      <c r="E5" s="41">
        <v>1000000</v>
      </c>
      <c r="F5" s="41"/>
      <c r="G5" s="182"/>
      <c r="H5" s="41"/>
      <c r="I5" s="175" t="s">
        <v>155</v>
      </c>
      <c r="J5" s="56" t="s">
        <v>197</v>
      </c>
      <c r="K5" s="57" t="s">
        <v>933</v>
      </c>
      <c r="L5" s="53"/>
      <c r="M5" s="53"/>
      <c r="N5" s="53"/>
    </row>
    <row r="6" spans="1:14" s="15" customFormat="1" ht="61.5" customHeight="1">
      <c r="A6" s="31">
        <v>2</v>
      </c>
      <c r="B6" s="56" t="s">
        <v>1115</v>
      </c>
      <c r="C6" s="56" t="s">
        <v>196</v>
      </c>
      <c r="D6" s="56" t="s">
        <v>566</v>
      </c>
      <c r="E6" s="41">
        <v>100000</v>
      </c>
      <c r="F6" s="41"/>
      <c r="G6" s="182"/>
      <c r="H6" s="41"/>
      <c r="I6" s="175" t="s">
        <v>740</v>
      </c>
      <c r="J6" s="56" t="s">
        <v>197</v>
      </c>
      <c r="K6" s="57" t="s">
        <v>933</v>
      </c>
      <c r="L6" s="53"/>
      <c r="M6" s="53"/>
      <c r="N6" s="53"/>
    </row>
    <row r="7" spans="1:14" s="15" customFormat="1" ht="60" customHeight="1">
      <c r="A7" s="31">
        <v>3</v>
      </c>
      <c r="B7" s="56" t="s">
        <v>750</v>
      </c>
      <c r="C7" s="56" t="s">
        <v>196</v>
      </c>
      <c r="D7" s="56" t="s">
        <v>566</v>
      </c>
      <c r="E7" s="41">
        <v>1000000</v>
      </c>
      <c r="F7" s="41"/>
      <c r="G7" s="182"/>
      <c r="H7" s="41"/>
      <c r="I7" s="175" t="s">
        <v>740</v>
      </c>
      <c r="J7" s="56" t="s">
        <v>197</v>
      </c>
      <c r="K7" s="57" t="s">
        <v>933</v>
      </c>
      <c r="L7" s="53"/>
      <c r="M7" s="53"/>
      <c r="N7" s="53"/>
    </row>
    <row r="8" spans="1:14" s="15" customFormat="1" ht="60.75" customHeight="1">
      <c r="A8" s="31">
        <v>4</v>
      </c>
      <c r="B8" s="56" t="s">
        <v>1129</v>
      </c>
      <c r="C8" s="56" t="s">
        <v>196</v>
      </c>
      <c r="D8" s="56" t="s">
        <v>566</v>
      </c>
      <c r="E8" s="41">
        <v>700000</v>
      </c>
      <c r="F8" s="41"/>
      <c r="G8" s="41"/>
      <c r="H8" s="41"/>
      <c r="I8" s="175" t="s">
        <v>155</v>
      </c>
      <c r="J8" s="56" t="s">
        <v>197</v>
      </c>
      <c r="K8" s="57" t="s">
        <v>933</v>
      </c>
      <c r="L8" s="53"/>
      <c r="M8" s="53"/>
      <c r="N8" s="53"/>
    </row>
    <row r="9" spans="1:14" s="15" customFormat="1" ht="60.75" customHeight="1">
      <c r="A9" s="31">
        <v>5</v>
      </c>
      <c r="B9" s="56" t="s">
        <v>687</v>
      </c>
      <c r="C9" s="56" t="s">
        <v>196</v>
      </c>
      <c r="D9" s="56" t="s">
        <v>566</v>
      </c>
      <c r="E9" s="41">
        <v>200000</v>
      </c>
      <c r="F9" s="41">
        <v>200000</v>
      </c>
      <c r="G9" s="41">
        <v>200000</v>
      </c>
      <c r="H9" s="41">
        <v>200000</v>
      </c>
      <c r="I9" s="175" t="s">
        <v>155</v>
      </c>
      <c r="J9" s="56" t="s">
        <v>197</v>
      </c>
      <c r="K9" s="57" t="s">
        <v>933</v>
      </c>
      <c r="L9" s="53"/>
      <c r="M9" s="53"/>
      <c r="N9" s="53"/>
    </row>
    <row r="10" spans="1:14" s="13" customFormat="1" ht="64.5" customHeight="1">
      <c r="A10" s="31">
        <v>6</v>
      </c>
      <c r="B10" s="56" t="s">
        <v>736</v>
      </c>
      <c r="C10" s="56" t="s">
        <v>738</v>
      </c>
      <c r="D10" s="56" t="s">
        <v>739</v>
      </c>
      <c r="E10" s="41">
        <v>100000</v>
      </c>
      <c r="F10" s="41">
        <v>100000</v>
      </c>
      <c r="G10" s="41">
        <v>100000</v>
      </c>
      <c r="H10" s="41">
        <v>100000</v>
      </c>
      <c r="I10" s="175" t="s">
        <v>741</v>
      </c>
      <c r="J10" s="56" t="s">
        <v>737</v>
      </c>
      <c r="K10" s="57" t="s">
        <v>933</v>
      </c>
      <c r="L10" s="64"/>
      <c r="M10" s="64"/>
      <c r="N10" s="64"/>
    </row>
    <row r="11" spans="1:14" ht="37.5" customHeight="1">
      <c r="E11" s="231">
        <f>SUM(E5:E10)</f>
        <v>3100000</v>
      </c>
      <c r="F11" s="231">
        <f>SUM(F5:F10)</f>
        <v>300000</v>
      </c>
      <c r="G11" s="233">
        <f>SUM(G5:G10)</f>
        <v>300000</v>
      </c>
      <c r="H11" s="232">
        <f>SUM(H5:H10)</f>
        <v>300000</v>
      </c>
    </row>
    <row r="12" spans="1:14" ht="37.5" customHeight="1"/>
    <row r="13" spans="1:14" ht="37.5" customHeight="1"/>
    <row r="14" spans="1:14" ht="37.5" customHeight="1"/>
  </sheetData>
  <mergeCells count="1">
    <mergeCell ref="E2:H2"/>
  </mergeCells>
  <phoneticPr fontId="4" type="noConversion"/>
  <pageMargins left="0.39370078740157483" right="0.39370078740157483" top="0.86614173228346458" bottom="0.70866141732283472" header="0.51181102362204722" footer="0.43307086614173229"/>
  <pageSetup paperSize="9" orientation="landscape" r:id="rId1"/>
  <headerFooter alignWithMargins="0">
    <oddHeader>&amp;R&amp;"TH SarabunIT๙,ตัวหนา"&amp;18แบบ ผ.01</oddHeader>
    <oddFooter>&amp;R&amp;"TH SarabunIT๙,ธรรมดา"&amp;16หน้า|&amp;"TH SarabunIT๙,ตัวหนา" &amp;P+65&amp;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N20"/>
  <sheetViews>
    <sheetView view="pageLayout" zoomScaleSheetLayoutView="100" workbookViewId="0">
      <selection activeCell="G41" sqref="G41"/>
    </sheetView>
  </sheetViews>
  <sheetFormatPr defaultRowHeight="20.25"/>
  <cols>
    <col min="1" max="1" width="4.7109375" style="154" customWidth="1"/>
    <col min="2" max="2" width="23.7109375" style="47" customWidth="1"/>
    <col min="3" max="3" width="17.7109375" style="47" customWidth="1"/>
    <col min="4" max="4" width="9.28515625" style="47" customWidth="1"/>
    <col min="5" max="5" width="13.85546875" style="189" customWidth="1"/>
    <col min="6" max="6" width="13" style="189" customWidth="1"/>
    <col min="7" max="7" width="11.140625" style="190" customWidth="1"/>
    <col min="8" max="8" width="12.28515625" style="190" customWidth="1"/>
    <col min="9" max="9" width="8.7109375" style="47" customWidth="1"/>
    <col min="10" max="10" width="15.5703125" style="47" customWidth="1"/>
    <col min="11" max="11" width="10.7109375" style="47" customWidth="1"/>
    <col min="12" max="14" width="9.140625" style="60"/>
  </cols>
  <sheetData>
    <row r="1" spans="1:14" s="16" customFormat="1" ht="30" customHeight="1">
      <c r="A1" s="51" t="s">
        <v>210</v>
      </c>
      <c r="B1" s="46"/>
      <c r="C1" s="46"/>
      <c r="D1" s="46"/>
      <c r="E1" s="185"/>
      <c r="F1" s="185"/>
      <c r="G1" s="185"/>
      <c r="H1" s="185"/>
      <c r="I1" s="46"/>
      <c r="J1" s="46"/>
      <c r="K1" s="46"/>
      <c r="L1" s="45"/>
      <c r="M1" s="45"/>
      <c r="N1" s="45"/>
    </row>
    <row r="2" spans="1:14" s="11" customFormat="1" ht="21" customHeight="1">
      <c r="A2" s="52" t="s">
        <v>200</v>
      </c>
      <c r="B2" s="52" t="s">
        <v>201</v>
      </c>
      <c r="C2" s="52" t="s">
        <v>202</v>
      </c>
      <c r="D2" s="52" t="s">
        <v>203</v>
      </c>
      <c r="E2" s="247" t="s">
        <v>866</v>
      </c>
      <c r="F2" s="248"/>
      <c r="G2" s="248"/>
      <c r="H2" s="249"/>
      <c r="I2" s="52" t="s">
        <v>234</v>
      </c>
      <c r="J2" s="52" t="s">
        <v>867</v>
      </c>
      <c r="K2" s="52" t="s">
        <v>869</v>
      </c>
      <c r="L2" s="53"/>
      <c r="M2" s="53"/>
      <c r="N2" s="53"/>
    </row>
    <row r="3" spans="1:14" s="11" customFormat="1" ht="21" customHeight="1">
      <c r="A3" s="54"/>
      <c r="B3" s="54"/>
      <c r="C3" s="54"/>
      <c r="D3" s="54" t="s">
        <v>871</v>
      </c>
      <c r="E3" s="52">
        <v>2561</v>
      </c>
      <c r="F3" s="52">
        <v>2562</v>
      </c>
      <c r="G3" s="52">
        <v>2563</v>
      </c>
      <c r="H3" s="52">
        <v>2564</v>
      </c>
      <c r="I3" s="54" t="s">
        <v>76</v>
      </c>
      <c r="J3" s="54" t="s">
        <v>868</v>
      </c>
      <c r="K3" s="54" t="s">
        <v>870</v>
      </c>
      <c r="L3" s="53"/>
      <c r="M3" s="53"/>
      <c r="N3" s="53"/>
    </row>
    <row r="4" spans="1:14" s="11" customFormat="1" ht="21" customHeight="1">
      <c r="A4" s="43"/>
      <c r="B4" s="43"/>
      <c r="C4" s="43"/>
      <c r="D4" s="43" t="s">
        <v>872</v>
      </c>
      <c r="E4" s="43" t="s">
        <v>865</v>
      </c>
      <c r="F4" s="43" t="s">
        <v>865</v>
      </c>
      <c r="G4" s="43" t="s">
        <v>865</v>
      </c>
      <c r="H4" s="43" t="s">
        <v>865</v>
      </c>
      <c r="I4" s="43"/>
      <c r="J4" s="43"/>
      <c r="K4" s="43" t="s">
        <v>873</v>
      </c>
      <c r="L4" s="53"/>
      <c r="M4" s="53"/>
      <c r="N4" s="53"/>
    </row>
    <row r="5" spans="1:14" s="11" customFormat="1" ht="84.95" customHeight="1">
      <c r="A5" s="55">
        <v>1</v>
      </c>
      <c r="B5" s="56" t="s">
        <v>601</v>
      </c>
      <c r="C5" s="56" t="s">
        <v>87</v>
      </c>
      <c r="D5" s="56" t="s">
        <v>290</v>
      </c>
      <c r="E5" s="41">
        <v>192000</v>
      </c>
      <c r="F5" s="41"/>
      <c r="G5" s="41"/>
      <c r="H5" s="41"/>
      <c r="I5" s="139" t="s">
        <v>154</v>
      </c>
      <c r="J5" s="56" t="s">
        <v>88</v>
      </c>
      <c r="K5" s="57" t="s">
        <v>933</v>
      </c>
      <c r="L5" s="53"/>
      <c r="M5" s="53"/>
      <c r="N5" s="53"/>
    </row>
    <row r="6" spans="1:14" s="11" customFormat="1" ht="80.099999999999994" customHeight="1">
      <c r="A6" s="55">
        <v>2</v>
      </c>
      <c r="B6" s="56" t="s">
        <v>602</v>
      </c>
      <c r="C6" s="56" t="s">
        <v>87</v>
      </c>
      <c r="D6" s="56" t="s">
        <v>290</v>
      </c>
      <c r="E6" s="41"/>
      <c r="F6" s="41"/>
      <c r="G6" s="41"/>
      <c r="H6" s="41">
        <v>336000</v>
      </c>
      <c r="I6" s="139" t="s">
        <v>154</v>
      </c>
      <c r="J6" s="56" t="s">
        <v>88</v>
      </c>
      <c r="K6" s="57" t="s">
        <v>933</v>
      </c>
      <c r="L6" s="53"/>
      <c r="M6" s="53"/>
      <c r="N6" s="53"/>
    </row>
    <row r="7" spans="1:14" s="11" customFormat="1" ht="80.099999999999994" customHeight="1">
      <c r="A7" s="55">
        <v>3</v>
      </c>
      <c r="B7" s="56" t="s">
        <v>91</v>
      </c>
      <c r="C7" s="56" t="s">
        <v>92</v>
      </c>
      <c r="D7" s="56" t="s">
        <v>94</v>
      </c>
      <c r="E7" s="41">
        <v>500000</v>
      </c>
      <c r="F7" s="41">
        <v>500000</v>
      </c>
      <c r="G7" s="41">
        <v>500000</v>
      </c>
      <c r="H7" s="41">
        <v>500000</v>
      </c>
      <c r="I7" s="139" t="s">
        <v>47</v>
      </c>
      <c r="J7" s="56" t="s">
        <v>93</v>
      </c>
      <c r="K7" s="57" t="s">
        <v>933</v>
      </c>
      <c r="L7" s="53"/>
      <c r="M7" s="53"/>
      <c r="N7" s="53"/>
    </row>
    <row r="8" spans="1:14" s="11" customFormat="1" ht="80.099999999999994" customHeight="1">
      <c r="A8" s="55">
        <v>4</v>
      </c>
      <c r="B8" s="56" t="s">
        <v>95</v>
      </c>
      <c r="C8" s="56" t="s">
        <v>96</v>
      </c>
      <c r="D8" s="56" t="s">
        <v>497</v>
      </c>
      <c r="E8" s="41"/>
      <c r="F8" s="41"/>
      <c r="G8" s="41"/>
      <c r="H8" s="41">
        <v>1000000</v>
      </c>
      <c r="I8" s="139" t="s">
        <v>97</v>
      </c>
      <c r="J8" s="56" t="s">
        <v>98</v>
      </c>
      <c r="K8" s="57" t="s">
        <v>1064</v>
      </c>
      <c r="L8" s="53"/>
      <c r="M8" s="53"/>
      <c r="N8" s="53"/>
    </row>
    <row r="9" spans="1:14" s="11" customFormat="1" ht="80.099999999999994" customHeight="1">
      <c r="A9" s="55">
        <v>5</v>
      </c>
      <c r="B9" s="33" t="s">
        <v>126</v>
      </c>
      <c r="C9" s="33" t="s">
        <v>296</v>
      </c>
      <c r="D9" s="56" t="s">
        <v>497</v>
      </c>
      <c r="E9" s="41">
        <v>3000000</v>
      </c>
      <c r="F9" s="41">
        <v>3000000</v>
      </c>
      <c r="G9" s="221">
        <v>3000000</v>
      </c>
      <c r="H9" s="41">
        <v>3000000</v>
      </c>
      <c r="I9" s="139" t="s">
        <v>127</v>
      </c>
      <c r="J9" s="33" t="s">
        <v>297</v>
      </c>
      <c r="K9" s="36" t="s">
        <v>933</v>
      </c>
      <c r="L9" s="53"/>
      <c r="M9" s="53"/>
      <c r="N9" s="53"/>
    </row>
    <row r="10" spans="1:14" s="11" customFormat="1" ht="80.099999999999994" customHeight="1">
      <c r="A10" s="55">
        <v>6</v>
      </c>
      <c r="B10" s="56" t="s">
        <v>78</v>
      </c>
      <c r="C10" s="56" t="s">
        <v>79</v>
      </c>
      <c r="D10" s="56" t="s">
        <v>497</v>
      </c>
      <c r="E10" s="41">
        <v>1500000</v>
      </c>
      <c r="F10" s="41">
        <v>1500000</v>
      </c>
      <c r="G10" s="221">
        <v>1500000</v>
      </c>
      <c r="H10" s="41">
        <v>1500000</v>
      </c>
      <c r="I10" s="139" t="s">
        <v>80</v>
      </c>
      <c r="J10" s="56" t="s">
        <v>81</v>
      </c>
      <c r="K10" s="57" t="s">
        <v>688</v>
      </c>
      <c r="L10" s="53"/>
      <c r="M10" s="53"/>
      <c r="N10" s="53"/>
    </row>
    <row r="11" spans="1:14" s="11" customFormat="1" ht="80.099999999999994" customHeight="1">
      <c r="A11" s="55">
        <v>7</v>
      </c>
      <c r="B11" s="56" t="s">
        <v>165</v>
      </c>
      <c r="C11" s="56" t="s">
        <v>73</v>
      </c>
      <c r="D11" s="56" t="s">
        <v>74</v>
      </c>
      <c r="E11" s="41"/>
      <c r="F11" s="41"/>
      <c r="G11" s="221">
        <v>550000</v>
      </c>
      <c r="H11" s="41"/>
      <c r="I11" s="139" t="s">
        <v>154</v>
      </c>
      <c r="J11" s="56" t="s">
        <v>75</v>
      </c>
      <c r="K11" s="57" t="s">
        <v>933</v>
      </c>
      <c r="L11" s="53"/>
      <c r="M11" s="53"/>
      <c r="N11" s="53"/>
    </row>
    <row r="12" spans="1:14" s="11" customFormat="1" ht="80.099999999999994" customHeight="1">
      <c r="A12" s="55">
        <v>8</v>
      </c>
      <c r="B12" s="56" t="s">
        <v>812</v>
      </c>
      <c r="C12" s="56" t="s">
        <v>495</v>
      </c>
      <c r="D12" s="56" t="s">
        <v>74</v>
      </c>
      <c r="E12" s="41">
        <v>500000</v>
      </c>
      <c r="F12" s="41">
        <v>500000</v>
      </c>
      <c r="G12" s="221">
        <v>500000</v>
      </c>
      <c r="H12" s="41">
        <v>500000</v>
      </c>
      <c r="I12" s="139" t="s">
        <v>153</v>
      </c>
      <c r="J12" s="56" t="s">
        <v>496</v>
      </c>
      <c r="K12" s="57" t="s">
        <v>933</v>
      </c>
      <c r="L12" s="53"/>
      <c r="M12" s="53"/>
      <c r="N12" s="53"/>
    </row>
    <row r="13" spans="1:14" s="11" customFormat="1" ht="80.099999999999994" customHeight="1">
      <c r="A13" s="55">
        <v>9</v>
      </c>
      <c r="B13" s="33" t="s">
        <v>109</v>
      </c>
      <c r="C13" s="33" t="s">
        <v>85</v>
      </c>
      <c r="D13" s="56" t="s">
        <v>497</v>
      </c>
      <c r="E13" s="183"/>
      <c r="F13" s="183"/>
      <c r="G13" s="262"/>
      <c r="H13" s="41">
        <v>200000</v>
      </c>
      <c r="I13" s="139" t="s">
        <v>157</v>
      </c>
      <c r="J13" s="33" t="s">
        <v>86</v>
      </c>
      <c r="K13" s="36" t="s">
        <v>933</v>
      </c>
      <c r="L13" s="53"/>
      <c r="M13" s="53"/>
      <c r="N13" s="53"/>
    </row>
    <row r="14" spans="1:14" s="11" customFormat="1" ht="80.099999999999994" customHeight="1">
      <c r="A14" s="55">
        <v>10</v>
      </c>
      <c r="B14" s="56" t="s">
        <v>751</v>
      </c>
      <c r="C14" s="56" t="s">
        <v>66</v>
      </c>
      <c r="D14" s="56" t="s">
        <v>497</v>
      </c>
      <c r="E14" s="41">
        <v>1000000</v>
      </c>
      <c r="F14" s="41"/>
      <c r="G14" s="221"/>
      <c r="H14" s="41"/>
      <c r="I14" s="139" t="s">
        <v>156</v>
      </c>
      <c r="J14" s="56" t="s">
        <v>752</v>
      </c>
      <c r="K14" s="57" t="s">
        <v>933</v>
      </c>
      <c r="L14" s="53"/>
      <c r="M14" s="53"/>
      <c r="N14" s="53"/>
    </row>
    <row r="15" spans="1:14" s="11" customFormat="1" ht="80.099999999999994" customHeight="1">
      <c r="A15" s="55">
        <v>11</v>
      </c>
      <c r="B15" s="33" t="s">
        <v>705</v>
      </c>
      <c r="C15" s="33" t="s">
        <v>342</v>
      </c>
      <c r="D15" s="56" t="s">
        <v>497</v>
      </c>
      <c r="E15" s="41">
        <v>200000</v>
      </c>
      <c r="F15" s="41">
        <v>1000000</v>
      </c>
      <c r="G15" s="221">
        <v>1000000</v>
      </c>
      <c r="H15" s="41">
        <v>1000000</v>
      </c>
      <c r="I15" s="139" t="s">
        <v>343</v>
      </c>
      <c r="J15" s="33" t="s">
        <v>344</v>
      </c>
      <c r="K15" s="36" t="s">
        <v>933</v>
      </c>
      <c r="L15" s="53"/>
      <c r="M15" s="53"/>
      <c r="N15" s="53"/>
    </row>
    <row r="16" spans="1:14" s="11" customFormat="1" ht="80.099999999999994" customHeight="1">
      <c r="A16" s="55">
        <v>12</v>
      </c>
      <c r="B16" s="56" t="s">
        <v>753</v>
      </c>
      <c r="C16" s="33" t="s">
        <v>754</v>
      </c>
      <c r="D16" s="56" t="s">
        <v>566</v>
      </c>
      <c r="E16" s="41">
        <v>1000000</v>
      </c>
      <c r="F16" s="41"/>
      <c r="G16" s="221"/>
      <c r="H16" s="41"/>
      <c r="I16" s="139" t="s">
        <v>755</v>
      </c>
      <c r="J16" s="33" t="s">
        <v>756</v>
      </c>
      <c r="K16" s="36" t="s">
        <v>933</v>
      </c>
      <c r="L16" s="53"/>
      <c r="M16" s="53"/>
      <c r="N16" s="53"/>
    </row>
    <row r="17" spans="5:8" ht="37.5" customHeight="1">
      <c r="E17" s="231">
        <f>SUM(E14:E16)</f>
        <v>2200000</v>
      </c>
      <c r="F17" s="231">
        <f>SUM(F14:F16)</f>
        <v>1000000</v>
      </c>
      <c r="G17" s="232">
        <f>SUM(G14:G16)</f>
        <v>1000000</v>
      </c>
      <c r="H17" s="232">
        <f>SUM(H14:H16)</f>
        <v>1000000</v>
      </c>
    </row>
    <row r="18" spans="5:8" ht="37.5" customHeight="1"/>
    <row r="19" spans="5:8" ht="37.5" customHeight="1"/>
    <row r="20" spans="5:8" ht="37.5" customHeight="1"/>
  </sheetData>
  <mergeCells count="1">
    <mergeCell ref="E2:H2"/>
  </mergeCells>
  <pageMargins left="0.39370078740157483" right="0.39370078740157483" top="0.86614173228346458" bottom="0.70866141732283472" header="0.51181102362204722" footer="0.43307086614173229"/>
  <pageSetup paperSize="9" orientation="landscape" r:id="rId1"/>
  <headerFooter alignWithMargins="0">
    <oddHeader>&amp;R&amp;"TH SarabunIT๙,ตัวหนา"&amp;18แบบ ผ.01</oddHeader>
    <oddFooter>&amp;R&amp;"TH SarabunIT๙,ธรรมดา"&amp;16หน้า|&amp;"TH SarabunIT๙,ตัวหนา" &amp;P+65&amp;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N41"/>
  <sheetViews>
    <sheetView view="pageLayout" topLeftCell="A7" zoomScaleSheetLayoutView="100" workbookViewId="0">
      <selection activeCell="G41" sqref="G41"/>
    </sheetView>
  </sheetViews>
  <sheetFormatPr defaultRowHeight="20.25"/>
  <cols>
    <col min="1" max="1" width="4.7109375" style="154" customWidth="1"/>
    <col min="2" max="2" width="21.5703125" style="47" customWidth="1"/>
    <col min="3" max="3" width="12.5703125" style="47" customWidth="1"/>
    <col min="4" max="4" width="10.42578125" style="47" customWidth="1"/>
    <col min="5" max="5" width="13.5703125" style="189" customWidth="1"/>
    <col min="6" max="6" width="11.42578125" style="189" customWidth="1"/>
    <col min="7" max="7" width="11.42578125" style="190" customWidth="1"/>
    <col min="8" max="8" width="13.28515625" style="190" customWidth="1"/>
    <col min="9" max="9" width="15.7109375" style="47" customWidth="1"/>
    <col min="10" max="10" width="14.28515625" style="47" customWidth="1"/>
    <col min="11" max="11" width="10.7109375" style="47" customWidth="1"/>
    <col min="12" max="14" width="9.140625" style="60"/>
  </cols>
  <sheetData>
    <row r="1" spans="1:14" s="16" customFormat="1" ht="30" customHeight="1">
      <c r="A1" s="51" t="s">
        <v>211</v>
      </c>
      <c r="B1" s="46"/>
      <c r="C1" s="46"/>
      <c r="D1" s="46"/>
      <c r="E1" s="185"/>
      <c r="F1" s="185"/>
      <c r="G1" s="185"/>
      <c r="H1" s="185"/>
      <c r="I1" s="46"/>
      <c r="J1" s="46"/>
      <c r="K1" s="46"/>
      <c r="L1" s="45"/>
      <c r="M1" s="45"/>
      <c r="N1" s="45"/>
    </row>
    <row r="2" spans="1:14" s="15" customFormat="1" ht="21" customHeight="1">
      <c r="A2" s="52" t="s">
        <v>200</v>
      </c>
      <c r="B2" s="52" t="s">
        <v>201</v>
      </c>
      <c r="C2" s="52" t="s">
        <v>202</v>
      </c>
      <c r="D2" s="52" t="s">
        <v>203</v>
      </c>
      <c r="E2" s="247" t="s">
        <v>866</v>
      </c>
      <c r="F2" s="248"/>
      <c r="G2" s="248"/>
      <c r="H2" s="249"/>
      <c r="I2" s="52" t="s">
        <v>234</v>
      </c>
      <c r="J2" s="52" t="s">
        <v>867</v>
      </c>
      <c r="K2" s="52" t="s">
        <v>869</v>
      </c>
      <c r="L2" s="53"/>
      <c r="M2" s="53"/>
      <c r="N2" s="53"/>
    </row>
    <row r="3" spans="1:14" s="15" customFormat="1" ht="21" customHeight="1">
      <c r="A3" s="54"/>
      <c r="B3" s="54"/>
      <c r="C3" s="54"/>
      <c r="D3" s="54" t="s">
        <v>871</v>
      </c>
      <c r="E3" s="52">
        <v>2561</v>
      </c>
      <c r="F3" s="52">
        <v>2562</v>
      </c>
      <c r="G3" s="52">
        <v>2563</v>
      </c>
      <c r="H3" s="52">
        <v>2564</v>
      </c>
      <c r="I3" s="54" t="s">
        <v>76</v>
      </c>
      <c r="J3" s="54" t="s">
        <v>868</v>
      </c>
      <c r="K3" s="54" t="s">
        <v>870</v>
      </c>
      <c r="L3" s="53"/>
      <c r="M3" s="53"/>
      <c r="N3" s="53"/>
    </row>
    <row r="4" spans="1:14" s="15" customFormat="1" ht="21" customHeight="1">
      <c r="A4" s="43"/>
      <c r="B4" s="43"/>
      <c r="C4" s="43"/>
      <c r="D4" s="43" t="s">
        <v>872</v>
      </c>
      <c r="E4" s="43" t="s">
        <v>865</v>
      </c>
      <c r="F4" s="43" t="s">
        <v>865</v>
      </c>
      <c r="G4" s="43" t="s">
        <v>865</v>
      </c>
      <c r="H4" s="43" t="s">
        <v>865</v>
      </c>
      <c r="I4" s="43"/>
      <c r="J4" s="43"/>
      <c r="K4" s="43" t="s">
        <v>873</v>
      </c>
      <c r="L4" s="53"/>
      <c r="M4" s="53"/>
      <c r="N4" s="53"/>
    </row>
    <row r="5" spans="1:14" s="11" customFormat="1" ht="84.95" customHeight="1">
      <c r="A5" s="55">
        <v>1</v>
      </c>
      <c r="B5" s="56" t="s">
        <v>1066</v>
      </c>
      <c r="C5" s="56" t="s">
        <v>195</v>
      </c>
      <c r="D5" s="56" t="s">
        <v>371</v>
      </c>
      <c r="E5" s="35">
        <v>300000</v>
      </c>
      <c r="F5" s="35"/>
      <c r="G5" s="35"/>
      <c r="H5" s="35"/>
      <c r="I5" s="141" t="s">
        <v>158</v>
      </c>
      <c r="J5" s="33" t="s">
        <v>198</v>
      </c>
      <c r="K5" s="36" t="s">
        <v>933</v>
      </c>
      <c r="L5" s="53"/>
      <c r="M5" s="53"/>
      <c r="N5" s="53"/>
    </row>
    <row r="6" spans="1:14" s="11" customFormat="1" ht="84.95" customHeight="1">
      <c r="A6" s="55">
        <v>2</v>
      </c>
      <c r="B6" s="56" t="s">
        <v>1119</v>
      </c>
      <c r="C6" s="56" t="s">
        <v>195</v>
      </c>
      <c r="D6" s="56" t="s">
        <v>368</v>
      </c>
      <c r="E6" s="35">
        <v>220000</v>
      </c>
      <c r="F6" s="35"/>
      <c r="G6" s="35"/>
      <c r="H6" s="35"/>
      <c r="I6" s="141" t="s">
        <v>158</v>
      </c>
      <c r="J6" s="33" t="s">
        <v>198</v>
      </c>
      <c r="K6" s="36" t="s">
        <v>933</v>
      </c>
      <c r="L6" s="53"/>
      <c r="M6" s="53"/>
      <c r="N6" s="53"/>
    </row>
    <row r="7" spans="1:14" s="11" customFormat="1" ht="84.95" customHeight="1">
      <c r="A7" s="55">
        <v>3</v>
      </c>
      <c r="B7" s="56" t="s">
        <v>1123</v>
      </c>
      <c r="C7" s="56" t="s">
        <v>195</v>
      </c>
      <c r="D7" s="56" t="s">
        <v>1124</v>
      </c>
      <c r="E7" s="35"/>
      <c r="F7" s="35">
        <v>220000</v>
      </c>
      <c r="G7" s="35"/>
      <c r="H7" s="35"/>
      <c r="I7" s="141" t="s">
        <v>158</v>
      </c>
      <c r="J7" s="33" t="s">
        <v>198</v>
      </c>
      <c r="K7" s="36" t="s">
        <v>933</v>
      </c>
      <c r="L7" s="53"/>
      <c r="M7" s="53"/>
      <c r="N7" s="53"/>
    </row>
    <row r="8" spans="1:14" s="11" customFormat="1" ht="84.95" customHeight="1">
      <c r="A8" s="55">
        <v>4</v>
      </c>
      <c r="B8" s="56" t="s">
        <v>604</v>
      </c>
      <c r="C8" s="56" t="s">
        <v>195</v>
      </c>
      <c r="D8" s="33" t="s">
        <v>605</v>
      </c>
      <c r="E8" s="35"/>
      <c r="F8" s="35"/>
      <c r="G8" s="35">
        <v>300000</v>
      </c>
      <c r="H8" s="35"/>
      <c r="I8" s="141" t="s">
        <v>158</v>
      </c>
      <c r="J8" s="33" t="s">
        <v>198</v>
      </c>
      <c r="K8" s="36" t="s">
        <v>933</v>
      </c>
      <c r="L8" s="53"/>
      <c r="M8" s="53"/>
      <c r="N8" s="53"/>
    </row>
    <row r="9" spans="1:14" s="11" customFormat="1" ht="84.95" customHeight="1">
      <c r="A9" s="55">
        <v>5</v>
      </c>
      <c r="B9" s="56" t="s">
        <v>1067</v>
      </c>
      <c r="C9" s="56" t="s">
        <v>195</v>
      </c>
      <c r="D9" s="33" t="s">
        <v>408</v>
      </c>
      <c r="E9" s="35"/>
      <c r="F9" s="35">
        <v>400000</v>
      </c>
      <c r="G9" s="35"/>
      <c r="H9" s="35"/>
      <c r="I9" s="141" t="s">
        <v>158</v>
      </c>
      <c r="J9" s="33" t="s">
        <v>198</v>
      </c>
      <c r="K9" s="36" t="s">
        <v>933</v>
      </c>
      <c r="L9" s="53"/>
      <c r="M9" s="53"/>
      <c r="N9" s="53"/>
    </row>
    <row r="10" spans="1:14" s="11" customFormat="1" ht="84.95" customHeight="1">
      <c r="A10" s="55">
        <v>6</v>
      </c>
      <c r="B10" s="56" t="s">
        <v>1065</v>
      </c>
      <c r="C10" s="56" t="s">
        <v>195</v>
      </c>
      <c r="D10" s="33" t="s">
        <v>606</v>
      </c>
      <c r="E10" s="35"/>
      <c r="F10" s="35"/>
      <c r="G10" s="35">
        <v>550000</v>
      </c>
      <c r="H10" s="35"/>
      <c r="I10" s="141" t="s">
        <v>158</v>
      </c>
      <c r="J10" s="33" t="s">
        <v>198</v>
      </c>
      <c r="K10" s="36" t="s">
        <v>933</v>
      </c>
      <c r="L10" s="53"/>
      <c r="M10" s="53"/>
      <c r="N10" s="53"/>
    </row>
    <row r="11" spans="1:14" s="11" customFormat="1" ht="84.95" customHeight="1">
      <c r="A11" s="55">
        <v>7</v>
      </c>
      <c r="B11" s="56" t="s">
        <v>607</v>
      </c>
      <c r="C11" s="56" t="s">
        <v>195</v>
      </c>
      <c r="D11" s="56" t="s">
        <v>608</v>
      </c>
      <c r="E11" s="35">
        <v>220000</v>
      </c>
      <c r="F11" s="35"/>
      <c r="G11" s="35"/>
      <c r="H11" s="35"/>
      <c r="I11" s="141" t="s">
        <v>158</v>
      </c>
      <c r="J11" s="33" t="s">
        <v>198</v>
      </c>
      <c r="K11" s="36" t="s">
        <v>933</v>
      </c>
      <c r="L11" s="53"/>
      <c r="M11" s="53"/>
      <c r="N11" s="53"/>
    </row>
    <row r="12" spans="1:14" s="11" customFormat="1" ht="84.95" customHeight="1">
      <c r="A12" s="55">
        <v>8</v>
      </c>
      <c r="B12" s="56" t="s">
        <v>609</v>
      </c>
      <c r="C12" s="56" t="s">
        <v>195</v>
      </c>
      <c r="D12" s="56" t="s">
        <v>369</v>
      </c>
      <c r="E12" s="172"/>
      <c r="F12" s="178"/>
      <c r="G12" s="35"/>
      <c r="H12" s="35">
        <v>220000</v>
      </c>
      <c r="I12" s="141" t="s">
        <v>158</v>
      </c>
      <c r="J12" s="33" t="s">
        <v>198</v>
      </c>
      <c r="K12" s="36" t="s">
        <v>933</v>
      </c>
      <c r="L12" s="53"/>
      <c r="M12" s="53"/>
      <c r="N12" s="53"/>
    </row>
    <row r="13" spans="1:14" s="11" customFormat="1" ht="84.95" customHeight="1">
      <c r="A13" s="55">
        <v>9</v>
      </c>
      <c r="B13" s="56" t="s">
        <v>1088</v>
      </c>
      <c r="C13" s="56" t="s">
        <v>195</v>
      </c>
      <c r="D13" s="33" t="s">
        <v>366</v>
      </c>
      <c r="E13" s="172">
        <v>569500</v>
      </c>
      <c r="F13" s="173"/>
      <c r="G13" s="35"/>
      <c r="H13" s="35"/>
      <c r="I13" s="141" t="s">
        <v>158</v>
      </c>
      <c r="J13" s="33" t="s">
        <v>198</v>
      </c>
      <c r="K13" s="36" t="s">
        <v>933</v>
      </c>
      <c r="L13" s="53"/>
      <c r="M13" s="53"/>
      <c r="N13" s="53"/>
    </row>
    <row r="14" spans="1:14" s="11" customFormat="1" ht="84.95" customHeight="1">
      <c r="A14" s="55">
        <v>10</v>
      </c>
      <c r="B14" s="56" t="s">
        <v>610</v>
      </c>
      <c r="C14" s="56" t="s">
        <v>195</v>
      </c>
      <c r="D14" s="33" t="s">
        <v>1108</v>
      </c>
      <c r="E14" s="35"/>
      <c r="F14" s="35"/>
      <c r="G14" s="35"/>
      <c r="H14" s="221">
        <v>1550000</v>
      </c>
      <c r="I14" s="141" t="s">
        <v>158</v>
      </c>
      <c r="J14" s="33" t="s">
        <v>198</v>
      </c>
      <c r="K14" s="36" t="s">
        <v>933</v>
      </c>
      <c r="L14" s="53"/>
      <c r="M14" s="53"/>
      <c r="N14" s="53"/>
    </row>
    <row r="15" spans="1:14" s="11" customFormat="1" ht="84.95" customHeight="1">
      <c r="A15" s="55">
        <v>11</v>
      </c>
      <c r="B15" s="56" t="s">
        <v>1068</v>
      </c>
      <c r="C15" s="56" t="s">
        <v>195</v>
      </c>
      <c r="D15" s="56" t="s">
        <v>368</v>
      </c>
      <c r="E15" s="35">
        <v>300000</v>
      </c>
      <c r="F15" s="35"/>
      <c r="G15" s="35"/>
      <c r="H15" s="35"/>
      <c r="I15" s="141" t="s">
        <v>158</v>
      </c>
      <c r="J15" s="33" t="s">
        <v>198</v>
      </c>
      <c r="K15" s="36" t="s">
        <v>933</v>
      </c>
      <c r="L15" s="53"/>
      <c r="M15" s="53"/>
      <c r="N15" s="53"/>
    </row>
    <row r="16" spans="1:14" s="11" customFormat="1" ht="84.95" customHeight="1">
      <c r="A16" s="55">
        <v>12</v>
      </c>
      <c r="B16" s="56" t="s">
        <v>611</v>
      </c>
      <c r="C16" s="56" t="s">
        <v>195</v>
      </c>
      <c r="D16" s="33" t="s">
        <v>366</v>
      </c>
      <c r="E16" s="173"/>
      <c r="F16" s="173"/>
      <c r="G16" s="35"/>
      <c r="H16" s="35">
        <v>569500</v>
      </c>
      <c r="I16" s="141" t="s">
        <v>158</v>
      </c>
      <c r="J16" s="33" t="s">
        <v>198</v>
      </c>
      <c r="K16" s="36" t="s">
        <v>933</v>
      </c>
      <c r="L16" s="53"/>
      <c r="M16" s="53"/>
      <c r="N16" s="53"/>
    </row>
    <row r="17" spans="1:14" s="11" customFormat="1" ht="103.5" customHeight="1">
      <c r="A17" s="55">
        <v>13</v>
      </c>
      <c r="B17" s="56" t="s">
        <v>117</v>
      </c>
      <c r="C17" s="56" t="s">
        <v>195</v>
      </c>
      <c r="D17" s="179" t="s">
        <v>366</v>
      </c>
      <c r="E17" s="173"/>
      <c r="F17" s="173"/>
      <c r="G17" s="35"/>
      <c r="H17" s="35">
        <v>569500</v>
      </c>
      <c r="I17" s="141" t="s">
        <v>158</v>
      </c>
      <c r="J17" s="33" t="s">
        <v>198</v>
      </c>
      <c r="K17" s="36" t="s">
        <v>933</v>
      </c>
      <c r="L17" s="53"/>
      <c r="M17" s="53"/>
      <c r="N17" s="53"/>
    </row>
    <row r="18" spans="1:14" s="11" customFormat="1" ht="84.95" customHeight="1">
      <c r="A18" s="55">
        <v>14</v>
      </c>
      <c r="B18" s="56" t="s">
        <v>612</v>
      </c>
      <c r="C18" s="56" t="s">
        <v>195</v>
      </c>
      <c r="D18" s="56" t="s">
        <v>368</v>
      </c>
      <c r="E18" s="35"/>
      <c r="F18" s="35"/>
      <c r="G18" s="35"/>
      <c r="H18" s="35">
        <v>220000</v>
      </c>
      <c r="I18" s="141" t="s">
        <v>158</v>
      </c>
      <c r="J18" s="33" t="s">
        <v>198</v>
      </c>
      <c r="K18" s="36" t="s">
        <v>933</v>
      </c>
      <c r="L18" s="53"/>
      <c r="M18" s="53"/>
      <c r="N18" s="53"/>
    </row>
    <row r="19" spans="1:14" s="11" customFormat="1" ht="84.95" customHeight="1">
      <c r="A19" s="55">
        <v>15</v>
      </c>
      <c r="B19" s="56" t="s">
        <v>613</v>
      </c>
      <c r="C19" s="56" t="s">
        <v>195</v>
      </c>
      <c r="D19" s="56" t="s">
        <v>368</v>
      </c>
      <c r="E19" s="35"/>
      <c r="F19" s="35">
        <v>220000</v>
      </c>
      <c r="G19" s="35"/>
      <c r="H19" s="35"/>
      <c r="I19" s="141" t="s">
        <v>158</v>
      </c>
      <c r="J19" s="33" t="s">
        <v>198</v>
      </c>
      <c r="K19" s="36" t="s">
        <v>933</v>
      </c>
      <c r="L19" s="53"/>
      <c r="M19" s="53"/>
      <c r="N19" s="53"/>
    </row>
    <row r="20" spans="1:14" s="11" customFormat="1" ht="84.95" customHeight="1">
      <c r="A20" s="55">
        <v>16</v>
      </c>
      <c r="B20" s="56" t="s">
        <v>1089</v>
      </c>
      <c r="C20" s="56" t="s">
        <v>195</v>
      </c>
      <c r="D20" s="33" t="s">
        <v>366</v>
      </c>
      <c r="E20" s="35">
        <v>569500</v>
      </c>
      <c r="F20" s="173"/>
      <c r="G20" s="35"/>
      <c r="H20" s="35"/>
      <c r="I20" s="141" t="s">
        <v>158</v>
      </c>
      <c r="J20" s="33" t="s">
        <v>198</v>
      </c>
      <c r="K20" s="36" t="s">
        <v>933</v>
      </c>
      <c r="L20" s="53"/>
      <c r="M20" s="53"/>
      <c r="N20" s="53"/>
    </row>
    <row r="21" spans="1:14" s="11" customFormat="1" ht="84.95" customHeight="1">
      <c r="A21" s="55">
        <v>17</v>
      </c>
      <c r="B21" s="56" t="s">
        <v>1090</v>
      </c>
      <c r="C21" s="56" t="s">
        <v>195</v>
      </c>
      <c r="D21" s="33" t="s">
        <v>366</v>
      </c>
      <c r="E21" s="35">
        <v>569500</v>
      </c>
      <c r="F21" s="173"/>
      <c r="G21" s="35"/>
      <c r="H21" s="35"/>
      <c r="I21" s="141" t="s">
        <v>158</v>
      </c>
      <c r="J21" s="33" t="s">
        <v>198</v>
      </c>
      <c r="K21" s="36" t="s">
        <v>933</v>
      </c>
      <c r="L21" s="53"/>
      <c r="M21" s="53"/>
      <c r="N21" s="53"/>
    </row>
    <row r="22" spans="1:14" s="11" customFormat="1" ht="84.95" customHeight="1">
      <c r="A22" s="55">
        <v>18</v>
      </c>
      <c r="B22" s="56" t="s">
        <v>614</v>
      </c>
      <c r="C22" s="56" t="s">
        <v>195</v>
      </c>
      <c r="D22" s="33" t="s">
        <v>366</v>
      </c>
      <c r="E22" s="173"/>
      <c r="F22" s="173"/>
      <c r="G22" s="35"/>
      <c r="H22" s="35">
        <v>569500</v>
      </c>
      <c r="I22" s="141" t="s">
        <v>158</v>
      </c>
      <c r="J22" s="33" t="s">
        <v>198</v>
      </c>
      <c r="K22" s="36" t="s">
        <v>933</v>
      </c>
      <c r="L22" s="53"/>
      <c r="M22" s="53"/>
      <c r="N22" s="53"/>
    </row>
    <row r="23" spans="1:14" s="11" customFormat="1" ht="84.95" customHeight="1">
      <c r="A23" s="55">
        <v>19</v>
      </c>
      <c r="B23" s="56" t="s">
        <v>615</v>
      </c>
      <c r="C23" s="56" t="s">
        <v>195</v>
      </c>
      <c r="D23" s="33" t="s">
        <v>366</v>
      </c>
      <c r="E23" s="173"/>
      <c r="F23" s="173"/>
      <c r="G23" s="35"/>
      <c r="H23" s="35">
        <v>569500</v>
      </c>
      <c r="I23" s="141" t="s">
        <v>158</v>
      </c>
      <c r="J23" s="33" t="s">
        <v>198</v>
      </c>
      <c r="K23" s="36" t="s">
        <v>933</v>
      </c>
      <c r="L23" s="53"/>
      <c r="M23" s="53"/>
      <c r="N23" s="53"/>
    </row>
    <row r="24" spans="1:14" s="11" customFormat="1" ht="84.95" customHeight="1">
      <c r="A24" s="55">
        <v>20</v>
      </c>
      <c r="B24" s="56" t="s">
        <v>692</v>
      </c>
      <c r="C24" s="56" t="s">
        <v>195</v>
      </c>
      <c r="D24" s="33" t="s">
        <v>693</v>
      </c>
      <c r="E24" s="35">
        <v>30000</v>
      </c>
      <c r="F24" s="35"/>
      <c r="G24" s="35"/>
      <c r="H24" s="35"/>
      <c r="I24" s="141" t="s">
        <v>158</v>
      </c>
      <c r="J24" s="33" t="s">
        <v>198</v>
      </c>
      <c r="K24" s="36" t="s">
        <v>933</v>
      </c>
      <c r="L24" s="53"/>
      <c r="M24" s="53"/>
      <c r="N24" s="53"/>
    </row>
    <row r="25" spans="1:14" s="11" customFormat="1" ht="84.95" customHeight="1">
      <c r="A25" s="55">
        <v>21</v>
      </c>
      <c r="B25" s="56" t="s">
        <v>616</v>
      </c>
      <c r="C25" s="56" t="s">
        <v>195</v>
      </c>
      <c r="D25" s="56" t="s">
        <v>694</v>
      </c>
      <c r="E25" s="35"/>
      <c r="F25" s="35"/>
      <c r="G25" s="35">
        <v>220000</v>
      </c>
      <c r="H25" s="35"/>
      <c r="I25" s="141" t="s">
        <v>158</v>
      </c>
      <c r="J25" s="33" t="s">
        <v>198</v>
      </c>
      <c r="K25" s="36" t="s">
        <v>933</v>
      </c>
      <c r="L25" s="53"/>
      <c r="M25" s="53"/>
      <c r="N25" s="53"/>
    </row>
    <row r="26" spans="1:14" s="11" customFormat="1" ht="84.95" customHeight="1">
      <c r="A26" s="55">
        <v>22</v>
      </c>
      <c r="B26" s="56" t="s">
        <v>617</v>
      </c>
      <c r="C26" s="56" t="s">
        <v>195</v>
      </c>
      <c r="D26" s="33" t="s">
        <v>72</v>
      </c>
      <c r="E26" s="35"/>
      <c r="F26" s="35"/>
      <c r="G26" s="35"/>
      <c r="H26" s="35">
        <v>569000</v>
      </c>
      <c r="I26" s="141"/>
      <c r="J26" s="33" t="s">
        <v>198</v>
      </c>
      <c r="K26" s="36" t="s">
        <v>933</v>
      </c>
      <c r="L26" s="53"/>
      <c r="M26" s="53"/>
      <c r="N26" s="53"/>
    </row>
    <row r="27" spans="1:14" s="11" customFormat="1" ht="84.95" customHeight="1">
      <c r="A27" s="55">
        <v>23</v>
      </c>
      <c r="B27" s="56" t="s">
        <v>618</v>
      </c>
      <c r="C27" s="56" t="s">
        <v>195</v>
      </c>
      <c r="D27" s="56" t="s">
        <v>368</v>
      </c>
      <c r="E27" s="35"/>
      <c r="F27" s="35"/>
      <c r="G27" s="35"/>
      <c r="H27" s="35">
        <v>220000</v>
      </c>
      <c r="I27" s="141" t="s">
        <v>158</v>
      </c>
      <c r="J27" s="33" t="s">
        <v>198</v>
      </c>
      <c r="K27" s="36" t="s">
        <v>933</v>
      </c>
      <c r="L27" s="53"/>
      <c r="M27" s="53"/>
      <c r="N27" s="53"/>
    </row>
    <row r="28" spans="1:14" s="11" customFormat="1" ht="84.95" customHeight="1">
      <c r="A28" s="55">
        <v>24</v>
      </c>
      <c r="B28" s="56" t="s">
        <v>619</v>
      </c>
      <c r="C28" s="56" t="s">
        <v>195</v>
      </c>
      <c r="D28" s="33" t="s">
        <v>72</v>
      </c>
      <c r="E28" s="35"/>
      <c r="F28" s="35"/>
      <c r="G28" s="35"/>
      <c r="H28" s="35">
        <v>569000</v>
      </c>
      <c r="I28" s="141" t="s">
        <v>158</v>
      </c>
      <c r="J28" s="33" t="s">
        <v>198</v>
      </c>
      <c r="K28" s="36" t="s">
        <v>933</v>
      </c>
      <c r="L28" s="53"/>
      <c r="M28" s="53"/>
      <c r="N28" s="53"/>
    </row>
    <row r="29" spans="1:14" s="11" customFormat="1" ht="84.95" customHeight="1">
      <c r="A29" s="55">
        <v>25</v>
      </c>
      <c r="B29" s="56" t="s">
        <v>620</v>
      </c>
      <c r="C29" s="56" t="s">
        <v>195</v>
      </c>
      <c r="D29" s="33" t="s">
        <v>366</v>
      </c>
      <c r="E29" s="173"/>
      <c r="F29" s="35">
        <v>569500</v>
      </c>
      <c r="G29" s="35"/>
      <c r="H29" s="35"/>
      <c r="I29" s="141" t="s">
        <v>158</v>
      </c>
      <c r="J29" s="33" t="s">
        <v>198</v>
      </c>
      <c r="K29" s="36" t="s">
        <v>933</v>
      </c>
      <c r="L29" s="53"/>
      <c r="M29" s="53"/>
      <c r="N29" s="53"/>
    </row>
    <row r="30" spans="1:14" s="11" customFormat="1" ht="84.95" customHeight="1">
      <c r="A30" s="55">
        <v>26</v>
      </c>
      <c r="B30" s="56" t="s">
        <v>621</v>
      </c>
      <c r="C30" s="56" t="s">
        <v>195</v>
      </c>
      <c r="D30" s="56" t="s">
        <v>368</v>
      </c>
      <c r="E30" s="35"/>
      <c r="F30" s="35"/>
      <c r="G30" s="35"/>
      <c r="H30" s="35">
        <v>220000</v>
      </c>
      <c r="I30" s="141" t="s">
        <v>158</v>
      </c>
      <c r="J30" s="33" t="s">
        <v>198</v>
      </c>
      <c r="K30" s="36" t="s">
        <v>933</v>
      </c>
      <c r="L30" s="53"/>
      <c r="M30" s="53"/>
      <c r="N30" s="53"/>
    </row>
    <row r="31" spans="1:14" s="11" customFormat="1" ht="84.95" customHeight="1">
      <c r="A31" s="55">
        <v>27</v>
      </c>
      <c r="B31" s="56" t="s">
        <v>1069</v>
      </c>
      <c r="C31" s="56" t="s">
        <v>195</v>
      </c>
      <c r="D31" s="33" t="s">
        <v>366</v>
      </c>
      <c r="E31" s="35">
        <v>569500</v>
      </c>
      <c r="F31" s="35"/>
      <c r="G31" s="35"/>
      <c r="H31" s="35"/>
      <c r="I31" s="141" t="s">
        <v>158</v>
      </c>
      <c r="J31" s="33" t="s">
        <v>198</v>
      </c>
      <c r="K31" s="36" t="s">
        <v>933</v>
      </c>
      <c r="L31" s="53"/>
      <c r="M31" s="53"/>
      <c r="N31" s="53"/>
    </row>
    <row r="32" spans="1:14" s="11" customFormat="1" ht="84.95" customHeight="1">
      <c r="A32" s="55">
        <v>28</v>
      </c>
      <c r="B32" s="56" t="s">
        <v>622</v>
      </c>
      <c r="C32" s="56" t="s">
        <v>195</v>
      </c>
      <c r="D32" s="56" t="s">
        <v>368</v>
      </c>
      <c r="E32" s="35"/>
      <c r="F32" s="35"/>
      <c r="G32" s="35">
        <v>220000</v>
      </c>
      <c r="H32" s="35"/>
      <c r="I32" s="141" t="s">
        <v>158</v>
      </c>
      <c r="J32" s="33" t="s">
        <v>198</v>
      </c>
      <c r="K32" s="36" t="s">
        <v>933</v>
      </c>
      <c r="L32" s="53"/>
      <c r="M32" s="53"/>
      <c r="N32" s="53"/>
    </row>
    <row r="33" spans="1:14" s="11" customFormat="1" ht="84.95" customHeight="1">
      <c r="A33" s="55">
        <v>29</v>
      </c>
      <c r="B33" s="33" t="s">
        <v>129</v>
      </c>
      <c r="C33" s="56" t="s">
        <v>195</v>
      </c>
      <c r="D33" s="33" t="s">
        <v>366</v>
      </c>
      <c r="E33" s="35"/>
      <c r="F33" s="35"/>
      <c r="G33" s="35"/>
      <c r="H33" s="35">
        <v>2000000</v>
      </c>
      <c r="I33" s="141" t="s">
        <v>158</v>
      </c>
      <c r="J33" s="33" t="s">
        <v>198</v>
      </c>
      <c r="K33" s="36" t="s">
        <v>933</v>
      </c>
      <c r="L33" s="53"/>
      <c r="M33" s="53"/>
      <c r="N33" s="53"/>
    </row>
    <row r="34" spans="1:14" s="13" customFormat="1" ht="84.95" customHeight="1">
      <c r="A34" s="55">
        <v>30</v>
      </c>
      <c r="B34" s="56" t="s">
        <v>128</v>
      </c>
      <c r="C34" s="56" t="s">
        <v>195</v>
      </c>
      <c r="D34" s="56" t="s">
        <v>367</v>
      </c>
      <c r="E34" s="35">
        <v>600000</v>
      </c>
      <c r="F34" s="35">
        <v>600000</v>
      </c>
      <c r="G34" s="35">
        <v>600000</v>
      </c>
      <c r="H34" s="35">
        <v>600000</v>
      </c>
      <c r="I34" s="141" t="s">
        <v>158</v>
      </c>
      <c r="J34" s="33" t="s">
        <v>198</v>
      </c>
      <c r="K34" s="36" t="s">
        <v>933</v>
      </c>
      <c r="L34" s="64"/>
      <c r="M34" s="64"/>
      <c r="N34" s="64"/>
    </row>
    <row r="35" spans="1:14" s="13" customFormat="1" ht="84.95" customHeight="1">
      <c r="A35" s="55">
        <v>31</v>
      </c>
      <c r="B35" s="33" t="s">
        <v>178</v>
      </c>
      <c r="C35" s="56" t="s">
        <v>195</v>
      </c>
      <c r="D35" s="56" t="s">
        <v>370</v>
      </c>
      <c r="E35" s="35">
        <v>220000</v>
      </c>
      <c r="F35" s="35"/>
      <c r="G35" s="35"/>
      <c r="H35" s="35"/>
      <c r="I35" s="141" t="s">
        <v>158</v>
      </c>
      <c r="J35" s="33" t="s">
        <v>198</v>
      </c>
      <c r="K35" s="36" t="s">
        <v>933</v>
      </c>
      <c r="L35" s="64"/>
      <c r="M35" s="64"/>
      <c r="N35" s="64"/>
    </row>
    <row r="36" spans="1:14" s="13" customFormat="1" ht="84.95" customHeight="1">
      <c r="A36" s="55">
        <v>32</v>
      </c>
      <c r="B36" s="33" t="s">
        <v>1107</v>
      </c>
      <c r="C36" s="56" t="s">
        <v>195</v>
      </c>
      <c r="D36" s="56" t="s">
        <v>1091</v>
      </c>
      <c r="E36" s="35">
        <v>1670000</v>
      </c>
      <c r="F36" s="35"/>
      <c r="G36" s="35"/>
      <c r="H36" s="35"/>
      <c r="I36" s="141" t="s">
        <v>158</v>
      </c>
      <c r="J36" s="33" t="s">
        <v>198</v>
      </c>
      <c r="K36" s="36" t="s">
        <v>933</v>
      </c>
      <c r="L36" s="64"/>
      <c r="M36" s="64"/>
      <c r="N36" s="64"/>
    </row>
    <row r="37" spans="1:14" s="13" customFormat="1" ht="84.95" customHeight="1">
      <c r="A37" s="55">
        <v>33</v>
      </c>
      <c r="B37" s="56" t="s">
        <v>1128</v>
      </c>
      <c r="C37" s="56" t="s">
        <v>195</v>
      </c>
      <c r="D37" s="56" t="s">
        <v>368</v>
      </c>
      <c r="E37" s="35"/>
      <c r="F37" s="35"/>
      <c r="G37" s="35"/>
      <c r="H37" s="35">
        <v>220000</v>
      </c>
      <c r="I37" s="141" t="s">
        <v>158</v>
      </c>
      <c r="J37" s="33" t="s">
        <v>198</v>
      </c>
      <c r="K37" s="36" t="s">
        <v>933</v>
      </c>
      <c r="L37" s="64"/>
      <c r="M37" s="64"/>
      <c r="N37" s="64"/>
    </row>
    <row r="38" spans="1:14" ht="72.75" customHeight="1">
      <c r="A38" s="55">
        <v>34</v>
      </c>
      <c r="B38" s="33" t="s">
        <v>108</v>
      </c>
      <c r="C38" s="56" t="s">
        <v>195</v>
      </c>
      <c r="D38" s="33" t="s">
        <v>707</v>
      </c>
      <c r="E38" s="35">
        <v>600000</v>
      </c>
      <c r="F38" s="35">
        <v>600000</v>
      </c>
      <c r="G38" s="35">
        <v>600000</v>
      </c>
      <c r="H38" s="35">
        <v>600000</v>
      </c>
      <c r="I38" s="141" t="s">
        <v>158</v>
      </c>
      <c r="J38" s="33" t="s">
        <v>198</v>
      </c>
      <c r="K38" s="36" t="s">
        <v>933</v>
      </c>
    </row>
    <row r="39" spans="1:14" ht="58.5">
      <c r="A39" s="55">
        <v>35</v>
      </c>
      <c r="B39" s="33" t="s">
        <v>1111</v>
      </c>
      <c r="C39" s="56" t="s">
        <v>1112</v>
      </c>
      <c r="D39" s="56" t="s">
        <v>1116</v>
      </c>
      <c r="E39" s="35">
        <v>1575000</v>
      </c>
      <c r="F39" s="35"/>
      <c r="G39" s="35"/>
      <c r="H39" s="35"/>
      <c r="I39" s="141" t="s">
        <v>1117</v>
      </c>
      <c r="J39" s="33" t="s">
        <v>1118</v>
      </c>
      <c r="K39" s="36" t="s">
        <v>933</v>
      </c>
    </row>
    <row r="40" spans="1:14" ht="58.5">
      <c r="A40" s="55">
        <v>36</v>
      </c>
      <c r="B40" s="33" t="s">
        <v>1136</v>
      </c>
      <c r="C40" s="56" t="s">
        <v>1112</v>
      </c>
      <c r="D40" s="56" t="s">
        <v>1116</v>
      </c>
      <c r="E40" s="35"/>
      <c r="F40" s="35">
        <v>350000</v>
      </c>
      <c r="G40" s="35"/>
      <c r="H40" s="35"/>
      <c r="I40" s="141" t="s">
        <v>1117</v>
      </c>
      <c r="J40" s="33" t="s">
        <v>1118</v>
      </c>
      <c r="K40" s="36" t="s">
        <v>933</v>
      </c>
    </row>
    <row r="41" spans="1:14">
      <c r="E41" s="231">
        <f>SUM(E5:E40)</f>
        <v>8013000</v>
      </c>
      <c r="F41" s="231">
        <f t="shared" ref="F41:H41" si="0">SUM(F5:F40)</f>
        <v>2959500</v>
      </c>
      <c r="G41" s="231">
        <f t="shared" si="0"/>
        <v>2490000</v>
      </c>
      <c r="H41" s="231">
        <f t="shared" si="0"/>
        <v>9266000</v>
      </c>
    </row>
  </sheetData>
  <mergeCells count="1">
    <mergeCell ref="E2:H2"/>
  </mergeCells>
  <phoneticPr fontId="4" type="noConversion"/>
  <pageMargins left="0.39370078740157483" right="0.39370078740157483" top="0.86614173228346458" bottom="0.70866141732283472" header="0.51181102362204722" footer="0.43307086614173229"/>
  <pageSetup paperSize="9" orientation="landscape" r:id="rId1"/>
  <headerFooter alignWithMargins="0">
    <oddHeader>&amp;R&amp;"TH SarabunIT๙,ตัวหนา"&amp;18แบบ ผ.01</oddHeader>
    <oddFooter>&amp;R&amp;"TH SarabunIT๙,ธรรมดา"&amp;16หน้า|&amp;"TH SarabunIT๙,ตัวหนา" &amp;P+65&amp;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0"/>
  <dimension ref="A1:N27"/>
  <sheetViews>
    <sheetView view="pageLayout" topLeftCell="A16" zoomScaleNormal="91" zoomScaleSheetLayoutView="100" workbookViewId="0">
      <selection activeCell="G41" sqref="G41"/>
    </sheetView>
  </sheetViews>
  <sheetFormatPr defaultRowHeight="20.25"/>
  <cols>
    <col min="1" max="1" width="4.7109375" style="65" customWidth="1"/>
    <col min="2" max="2" width="19.85546875" style="25" customWidth="1"/>
    <col min="3" max="3" width="14.5703125" style="25" customWidth="1"/>
    <col min="4" max="4" width="9.7109375" style="25" customWidth="1"/>
    <col min="5" max="5" width="13.140625" style="193" customWidth="1"/>
    <col min="6" max="6" width="12.42578125" style="193" customWidth="1"/>
    <col min="7" max="7" width="13.85546875" style="194" customWidth="1"/>
    <col min="8" max="8" width="13.42578125" style="194" customWidth="1"/>
    <col min="9" max="9" width="15.7109375" style="25" customWidth="1"/>
    <col min="10" max="10" width="13.85546875" style="25" customWidth="1"/>
    <col min="11" max="11" width="10.140625" style="25" customWidth="1"/>
    <col min="12" max="14" width="9.140625" style="60"/>
  </cols>
  <sheetData>
    <row r="1" spans="1:14" s="9" customFormat="1" ht="30" customHeight="1">
      <c r="A1" s="51" t="s">
        <v>856</v>
      </c>
      <c r="B1" s="46"/>
      <c r="C1" s="46"/>
      <c r="D1" s="46"/>
      <c r="E1" s="185"/>
      <c r="F1" s="185"/>
      <c r="G1" s="185"/>
      <c r="H1" s="185"/>
      <c r="I1" s="46"/>
      <c r="J1" s="46"/>
      <c r="K1" s="46"/>
      <c r="L1" s="45"/>
      <c r="M1" s="45"/>
      <c r="N1" s="45"/>
    </row>
    <row r="2" spans="1:14" s="11" customFormat="1" ht="21" customHeight="1">
      <c r="A2" s="52" t="s">
        <v>200</v>
      </c>
      <c r="B2" s="52" t="s">
        <v>201</v>
      </c>
      <c r="C2" s="52" t="s">
        <v>202</v>
      </c>
      <c r="D2" s="52" t="s">
        <v>203</v>
      </c>
      <c r="E2" s="247" t="s">
        <v>866</v>
      </c>
      <c r="F2" s="248"/>
      <c r="G2" s="248"/>
      <c r="H2" s="249"/>
      <c r="I2" s="52" t="s">
        <v>234</v>
      </c>
      <c r="J2" s="52" t="s">
        <v>867</v>
      </c>
      <c r="K2" s="52" t="s">
        <v>869</v>
      </c>
      <c r="L2" s="53"/>
      <c r="M2" s="53"/>
      <c r="N2" s="53"/>
    </row>
    <row r="3" spans="1:14" s="11" customFormat="1" ht="21" customHeight="1">
      <c r="A3" s="54"/>
      <c r="B3" s="54"/>
      <c r="C3" s="54"/>
      <c r="D3" s="54" t="s">
        <v>871</v>
      </c>
      <c r="E3" s="52">
        <v>2561</v>
      </c>
      <c r="F3" s="52">
        <v>2562</v>
      </c>
      <c r="G3" s="52">
        <v>2563</v>
      </c>
      <c r="H3" s="52">
        <v>2564</v>
      </c>
      <c r="I3" s="54" t="s">
        <v>76</v>
      </c>
      <c r="J3" s="54" t="s">
        <v>868</v>
      </c>
      <c r="K3" s="54" t="s">
        <v>870</v>
      </c>
      <c r="L3" s="53"/>
      <c r="M3" s="53"/>
      <c r="N3" s="53"/>
    </row>
    <row r="4" spans="1:14" s="11" customFormat="1" ht="21" customHeight="1">
      <c r="A4" s="43"/>
      <c r="B4" s="43"/>
      <c r="C4" s="43"/>
      <c r="D4" s="43" t="s">
        <v>872</v>
      </c>
      <c r="E4" s="43" t="s">
        <v>865</v>
      </c>
      <c r="F4" s="43" t="s">
        <v>865</v>
      </c>
      <c r="G4" s="43" t="s">
        <v>865</v>
      </c>
      <c r="H4" s="43" t="s">
        <v>865</v>
      </c>
      <c r="I4" s="43"/>
      <c r="J4" s="43"/>
      <c r="K4" s="43" t="s">
        <v>873</v>
      </c>
      <c r="L4" s="53"/>
      <c r="M4" s="53"/>
      <c r="N4" s="53"/>
    </row>
    <row r="5" spans="1:14" s="11" customFormat="1" ht="78.75" customHeight="1">
      <c r="A5" s="55">
        <v>1</v>
      </c>
      <c r="B5" s="56" t="s">
        <v>623</v>
      </c>
      <c r="C5" s="56" t="s">
        <v>196</v>
      </c>
      <c r="D5" s="56" t="s">
        <v>175</v>
      </c>
      <c r="E5" s="35"/>
      <c r="F5" s="35"/>
      <c r="G5" s="35"/>
      <c r="H5" s="35">
        <v>430000</v>
      </c>
      <c r="I5" s="139" t="s">
        <v>159</v>
      </c>
      <c r="J5" s="56" t="s">
        <v>197</v>
      </c>
      <c r="K5" s="57" t="s">
        <v>933</v>
      </c>
      <c r="L5" s="53"/>
      <c r="M5" s="53"/>
      <c r="N5" s="53"/>
    </row>
    <row r="6" spans="1:14" s="11" customFormat="1" ht="78.75" customHeight="1">
      <c r="A6" s="55">
        <v>2</v>
      </c>
      <c r="B6" s="56" t="s">
        <v>624</v>
      </c>
      <c r="C6" s="33" t="s">
        <v>118</v>
      </c>
      <c r="D6" s="56" t="s">
        <v>175</v>
      </c>
      <c r="E6" s="172"/>
      <c r="F6" s="172"/>
      <c r="G6" s="35"/>
      <c r="H6" s="35">
        <v>425000</v>
      </c>
      <c r="I6" s="139" t="s">
        <v>159</v>
      </c>
      <c r="J6" s="56" t="s">
        <v>197</v>
      </c>
      <c r="K6" s="57" t="s">
        <v>933</v>
      </c>
      <c r="L6" s="53"/>
      <c r="M6" s="53"/>
      <c r="N6" s="53"/>
    </row>
    <row r="7" spans="1:14" s="11" customFormat="1" ht="101.25" customHeight="1">
      <c r="A7" s="55">
        <v>3</v>
      </c>
      <c r="B7" s="56" t="s">
        <v>625</v>
      </c>
      <c r="C7" s="56" t="s">
        <v>196</v>
      </c>
      <c r="D7" s="56" t="s">
        <v>175</v>
      </c>
      <c r="E7" s="35"/>
      <c r="F7" s="35"/>
      <c r="G7" s="35"/>
      <c r="H7" s="35">
        <v>430000</v>
      </c>
      <c r="I7" s="139" t="s">
        <v>159</v>
      </c>
      <c r="J7" s="56" t="s">
        <v>197</v>
      </c>
      <c r="K7" s="57" t="s">
        <v>933</v>
      </c>
      <c r="L7" s="53"/>
      <c r="M7" s="53"/>
      <c r="N7" s="53"/>
    </row>
    <row r="8" spans="1:14" s="13" customFormat="1" ht="84.95" customHeight="1">
      <c r="A8" s="55">
        <v>4</v>
      </c>
      <c r="B8" s="56" t="s">
        <v>805</v>
      </c>
      <c r="C8" s="56" t="s">
        <v>196</v>
      </c>
      <c r="D8" s="56" t="s">
        <v>670</v>
      </c>
      <c r="E8" s="35"/>
      <c r="F8" s="35"/>
      <c r="G8" s="35">
        <v>400000</v>
      </c>
      <c r="H8" s="35"/>
      <c r="I8" s="56" t="s">
        <v>159</v>
      </c>
      <c r="J8" s="56" t="s">
        <v>197</v>
      </c>
      <c r="K8" s="57" t="s">
        <v>933</v>
      </c>
      <c r="L8" s="64"/>
      <c r="M8" s="64"/>
      <c r="N8" s="64"/>
    </row>
    <row r="9" spans="1:14" s="13" customFormat="1" ht="84.95" customHeight="1">
      <c r="A9" s="55">
        <v>5</v>
      </c>
      <c r="B9" s="56" t="s">
        <v>1096</v>
      </c>
      <c r="C9" s="56" t="s">
        <v>196</v>
      </c>
      <c r="D9" s="56" t="s">
        <v>670</v>
      </c>
      <c r="E9" s="35">
        <v>400000</v>
      </c>
      <c r="F9" s="35"/>
      <c r="G9" s="35"/>
      <c r="H9" s="35"/>
      <c r="I9" s="56" t="s">
        <v>159</v>
      </c>
      <c r="J9" s="56" t="s">
        <v>197</v>
      </c>
      <c r="K9" s="57" t="s">
        <v>933</v>
      </c>
      <c r="L9" s="64"/>
      <c r="M9" s="64"/>
      <c r="N9" s="64"/>
    </row>
    <row r="10" spans="1:14" s="11" customFormat="1" ht="127.5" customHeight="1">
      <c r="A10" s="55">
        <v>6</v>
      </c>
      <c r="B10" s="56" t="s">
        <v>1135</v>
      </c>
      <c r="C10" s="56" t="s">
        <v>196</v>
      </c>
      <c r="D10" s="56" t="s">
        <v>670</v>
      </c>
      <c r="E10" s="35">
        <v>3500000</v>
      </c>
      <c r="F10" s="35"/>
      <c r="G10" s="35"/>
      <c r="H10" s="35"/>
      <c r="I10" s="56" t="s">
        <v>159</v>
      </c>
      <c r="J10" s="56" t="s">
        <v>197</v>
      </c>
      <c r="K10" s="57" t="s">
        <v>697</v>
      </c>
      <c r="L10" s="53"/>
      <c r="M10" s="53"/>
      <c r="N10" s="53"/>
    </row>
    <row r="11" spans="1:14" s="11" customFormat="1" ht="84.95" customHeight="1">
      <c r="A11" s="55">
        <v>7</v>
      </c>
      <c r="B11" s="56" t="s">
        <v>698</v>
      </c>
      <c r="C11" s="56" t="s">
        <v>196</v>
      </c>
      <c r="D11" s="56" t="s">
        <v>291</v>
      </c>
      <c r="E11" s="35"/>
      <c r="F11" s="35"/>
      <c r="G11" s="35">
        <v>20000000</v>
      </c>
      <c r="H11" s="35">
        <v>20000000</v>
      </c>
      <c r="I11" s="139" t="s">
        <v>159</v>
      </c>
      <c r="J11" s="56" t="s">
        <v>197</v>
      </c>
      <c r="K11" s="140" t="s">
        <v>1070</v>
      </c>
      <c r="L11" s="53"/>
      <c r="M11" s="53"/>
      <c r="N11" s="53"/>
    </row>
    <row r="12" spans="1:14" s="11" customFormat="1" ht="84.95" customHeight="1">
      <c r="A12" s="55">
        <v>8</v>
      </c>
      <c r="B12" s="56" t="s">
        <v>1121</v>
      </c>
      <c r="C12" s="56" t="s">
        <v>196</v>
      </c>
      <c r="D12" s="56" t="s">
        <v>175</v>
      </c>
      <c r="E12" s="35">
        <v>3000000</v>
      </c>
      <c r="F12" s="35">
        <v>3000000</v>
      </c>
      <c r="G12" s="35">
        <v>3000000</v>
      </c>
      <c r="H12" s="35">
        <v>3000000</v>
      </c>
      <c r="I12" s="139" t="s">
        <v>159</v>
      </c>
      <c r="J12" s="56" t="s">
        <v>197</v>
      </c>
      <c r="K12" s="57" t="s">
        <v>933</v>
      </c>
      <c r="L12" s="53"/>
      <c r="M12" s="53"/>
      <c r="N12" s="53"/>
    </row>
    <row r="13" spans="1:14" s="13" customFormat="1" ht="79.5" customHeight="1">
      <c r="A13" s="55">
        <v>3</v>
      </c>
      <c r="B13" s="56" t="s">
        <v>1137</v>
      </c>
      <c r="C13" s="56" t="s">
        <v>196</v>
      </c>
      <c r="D13" s="56" t="s">
        <v>175</v>
      </c>
      <c r="E13" s="35"/>
      <c r="F13" s="35">
        <v>430000</v>
      </c>
      <c r="G13" s="35"/>
      <c r="H13" s="35"/>
      <c r="I13" s="139" t="s">
        <v>159</v>
      </c>
      <c r="J13" s="56" t="s">
        <v>197</v>
      </c>
      <c r="K13" s="57" t="s">
        <v>933</v>
      </c>
      <c r="L13" s="64"/>
      <c r="M13" s="64"/>
      <c r="N13" s="64"/>
    </row>
    <row r="14" spans="1:14" s="13" customFormat="1" ht="84" customHeight="1">
      <c r="A14" s="55">
        <v>9</v>
      </c>
      <c r="B14" s="56" t="s">
        <v>1120</v>
      </c>
      <c r="C14" s="56" t="s">
        <v>196</v>
      </c>
      <c r="D14" s="56" t="s">
        <v>175</v>
      </c>
      <c r="E14" s="35">
        <v>430000</v>
      </c>
      <c r="F14" s="35">
        <v>430000</v>
      </c>
      <c r="G14" s="35">
        <v>430000</v>
      </c>
      <c r="H14" s="35">
        <v>430000</v>
      </c>
      <c r="I14" s="139" t="s">
        <v>159</v>
      </c>
      <c r="J14" s="56" t="s">
        <v>197</v>
      </c>
      <c r="K14" s="57" t="s">
        <v>933</v>
      </c>
      <c r="L14" s="64"/>
      <c r="M14" s="64"/>
      <c r="N14" s="64"/>
    </row>
    <row r="15" spans="1:14" ht="37.5" customHeight="1">
      <c r="A15" s="177"/>
      <c r="B15" s="64"/>
      <c r="C15" s="64"/>
      <c r="D15" s="64"/>
      <c r="E15" s="231">
        <f>SUM(E5:E14)</f>
        <v>7330000</v>
      </c>
      <c r="F15" s="231">
        <f>SUM(F5:F14)</f>
        <v>3860000</v>
      </c>
      <c r="G15" s="232">
        <f>SUM(G5:G14)</f>
        <v>23830000</v>
      </c>
      <c r="H15" s="232">
        <f>SUM(H5:H14)</f>
        <v>24715000</v>
      </c>
      <c r="I15" s="64"/>
      <c r="J15" s="64"/>
      <c r="K15" s="64"/>
    </row>
    <row r="16" spans="1:14" ht="37.5" customHeight="1"/>
    <row r="17" ht="37.5" customHeight="1"/>
    <row r="18" ht="37.5" customHeight="1"/>
    <row r="19" ht="37.5" customHeight="1"/>
    <row r="20" ht="37.5" customHeight="1"/>
    <row r="21" ht="37.5" customHeight="1"/>
    <row r="22" ht="37.5" customHeight="1"/>
    <row r="23" ht="37.5" customHeight="1"/>
    <row r="24" ht="37.5" customHeight="1"/>
    <row r="25" ht="37.5" customHeight="1"/>
    <row r="26" ht="37.5" customHeight="1"/>
    <row r="27" ht="37.5" customHeight="1"/>
  </sheetData>
  <mergeCells count="1">
    <mergeCell ref="E2:H2"/>
  </mergeCells>
  <phoneticPr fontId="4" type="noConversion"/>
  <pageMargins left="0.39370078740157483" right="0.39370078740157483" top="0.86614173228346458" bottom="0.70866141732283472" header="0.51181102362204722" footer="0.43307086614173229"/>
  <pageSetup paperSize="9" orientation="landscape" r:id="rId1"/>
  <headerFooter alignWithMargins="0">
    <oddHeader>&amp;R&amp;"TH SarabunIT๙,ตัวหนา"&amp;18แบบ ผ.01</oddHeader>
    <oddFooter>&amp;R&amp;"TH SarabunIT๙,ธรรมดา"&amp;16หน้า|&amp;"TH SarabunIT๙,ตัวหนา" &amp;P+65&amp;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38</vt:i4>
      </vt:variant>
      <vt:variant>
        <vt:lpstr>ช่วงที่มีชื่อ</vt:lpstr>
      </vt:variant>
      <vt:variant>
        <vt:i4>35</vt:i4>
      </vt:variant>
    </vt:vector>
  </HeadingPairs>
  <TitlesOfParts>
    <vt:vector size="73" baseType="lpstr">
      <vt:lpstr>แบบ ผ.07บัญชีสรุปรวม</vt:lpstr>
      <vt:lpstr>แบบ ผ.01 ย1 เคหะชุมชน</vt:lpstr>
      <vt:lpstr>ย1 เคหะชุมชน (2)</vt:lpstr>
      <vt:lpstr>ย1 เคหะชุมชน (3)</vt:lpstr>
      <vt:lpstr>ย1 เคหะชุมชน (4)</vt:lpstr>
      <vt:lpstr>ย1 เคหะชุมชน (5)</vt:lpstr>
      <vt:lpstr>ย1 เคหะชุมชน (6) </vt:lpstr>
      <vt:lpstr>ย1 เคหะชุมชน (7)</vt:lpstr>
      <vt:lpstr>ย1 เคหะชุมชน (8)</vt:lpstr>
      <vt:lpstr>ย1 เคหะชุมชน (9)</vt:lpstr>
      <vt:lpstr>ย1 เคหะชุมชน (10)</vt:lpstr>
      <vt:lpstr>ย1 เคหะชุมชน (11)</vt:lpstr>
      <vt:lpstr>ย1 เคหะชุมชน (12)</vt:lpstr>
      <vt:lpstr>ย1 เคหะชุมชน (13)</vt:lpstr>
      <vt:lpstr>ย1 เคหะชุมชน  (14)</vt:lpstr>
      <vt:lpstr>ย1 เคหะชุมชน(15)</vt:lpstr>
      <vt:lpstr>ย2 ผ.การศึกษา</vt:lpstr>
      <vt:lpstr>ย2 ผ.ศาสนาวัฒนธรรม</vt:lpstr>
      <vt:lpstr>ย3 ผ.การเกษตร</vt:lpstr>
      <vt:lpstr>ย3 ผ.สร้างความเข้มแข็ง</vt:lpstr>
      <vt:lpstr>ย4 ผ.สังคมสงเคราะห์</vt:lpstr>
      <vt:lpstr>ย4 ผ.สร้างความเข้มแข็งชุมชน</vt:lpstr>
      <vt:lpstr>ย4 ผ.งบกลาง</vt:lpstr>
      <vt:lpstr>ย4 ผ.ศาสนาวัฒนธรรม</vt:lpstr>
      <vt:lpstr>ย4 ผ.รักษาความสงบ</vt:lpstr>
      <vt:lpstr>ย5 ผ.สาธารณสุข</vt:lpstr>
      <vt:lpstr>ยุ6 ผ.บริหารงานทั่วไป</vt:lpstr>
      <vt:lpstr>ยุ7 ผ.เกษตร</vt:lpstr>
      <vt:lpstr>แบบ ผ.02 ย.1 ผ.เคหะและชุมชน</vt:lpstr>
      <vt:lpstr>แบบ ผ.02 ย.2 ผ.การศึกษา</vt:lpstr>
      <vt:lpstr>แบบ ผ.02 ย.2 ผ.ศาสนาวัฒนธรรม</vt:lpstr>
      <vt:lpstr>แบบ ผ.02 ย.4 ผ.รักษาความสงบ</vt:lpstr>
      <vt:lpstr>แบบ ผ.02 ย.6 ผ.บริหารงานทั่วไป</vt:lpstr>
      <vt:lpstr>แบบ ผ.03 ประสาน อบจ.</vt:lpstr>
      <vt:lpstr>แบบ ผ.05 ประสาน จังหวัด</vt:lpstr>
      <vt:lpstr>แบบ ผ.06 ย.4 ไม่ใช้งบประมาณ</vt:lpstr>
      <vt:lpstr>แบบ ผ.06 ย.5 ไม่ใช้งบประมาณ</vt:lpstr>
      <vt:lpstr>แบบ ผ.08 บัญชีครุภัณฑ์)</vt:lpstr>
      <vt:lpstr>'แบบ ผ.01 ย1 เคหะชุมชน'!Print_Titles</vt:lpstr>
      <vt:lpstr>'แบบ ผ.02 ย.1 ผ.เคหะและชุมชน'!Print_Titles</vt:lpstr>
      <vt:lpstr>'แบบ ผ.02 ย.2 ผ.การศึกษา'!Print_Titles</vt:lpstr>
      <vt:lpstr>'แบบ ผ.02 ย.2 ผ.ศาสนาวัฒนธรรม'!Print_Titles</vt:lpstr>
      <vt:lpstr>'แบบ ผ.02 ย.4 ผ.รักษาความสงบ'!Print_Titles</vt:lpstr>
      <vt:lpstr>'แบบ ผ.02 ย.6 ผ.บริหารงานทั่วไป'!Print_Titles</vt:lpstr>
      <vt:lpstr>'แบบ ผ.05 ประสาน จังหวัด'!Print_Titles</vt:lpstr>
      <vt:lpstr>'แบบ ผ.06 ย.4 ไม่ใช้งบประมาณ'!Print_Titles</vt:lpstr>
      <vt:lpstr>'แบบ ผ.06 ย.5 ไม่ใช้งบประมาณ'!Print_Titles</vt:lpstr>
      <vt:lpstr>'แบบ ผ.07บัญชีสรุปรวม'!Print_Titles</vt:lpstr>
      <vt:lpstr>'แบบ ผ.08 บัญชีครุภัณฑ์)'!Print_Titles</vt:lpstr>
      <vt:lpstr>'ย1 เคหะชุมชน (10)'!Print_Titles</vt:lpstr>
      <vt:lpstr>'ย1 เคหะชุมชน (11)'!Print_Titles</vt:lpstr>
      <vt:lpstr>'ย1 เคหะชุมชน (12)'!Print_Titles</vt:lpstr>
      <vt:lpstr>'ย1 เคหะชุมชน (2)'!Print_Titles</vt:lpstr>
      <vt:lpstr>'ย1 เคหะชุมชน (3)'!Print_Titles</vt:lpstr>
      <vt:lpstr>'ย1 เคหะชุมชน (4)'!Print_Titles</vt:lpstr>
      <vt:lpstr>'ย1 เคหะชุมชน (5)'!Print_Titles</vt:lpstr>
      <vt:lpstr>'ย1 เคหะชุมชน (6) '!Print_Titles</vt:lpstr>
      <vt:lpstr>'ย1 เคหะชุมชน (7)'!Print_Titles</vt:lpstr>
      <vt:lpstr>'ย1 เคหะชุมชน (8)'!Print_Titles</vt:lpstr>
      <vt:lpstr>'ย1 เคหะชุมชน (9)'!Print_Titles</vt:lpstr>
      <vt:lpstr>'ย1 เคหะชุมชน(15)'!Print_Titles</vt:lpstr>
      <vt:lpstr>'ย2 ผ.การศึกษา'!Print_Titles</vt:lpstr>
      <vt:lpstr>'ย2 ผ.ศาสนาวัฒนธรรม'!Print_Titles</vt:lpstr>
      <vt:lpstr>'ย3 ผ.การเกษตร'!Print_Titles</vt:lpstr>
      <vt:lpstr>'ย3 ผ.สร้างความเข้มแข็ง'!Print_Titles</vt:lpstr>
      <vt:lpstr>'ย4 ผ.งบกลาง'!Print_Titles</vt:lpstr>
      <vt:lpstr>'ย4 ผ.รักษาความสงบ'!Print_Titles</vt:lpstr>
      <vt:lpstr>'ย4 ผ.ศาสนาวัฒนธรรม'!Print_Titles</vt:lpstr>
      <vt:lpstr>'ย4 ผ.สร้างความเข้มแข็งชุมชน'!Print_Titles</vt:lpstr>
      <vt:lpstr>'ย4 ผ.สังคมสงเคราะห์'!Print_Titles</vt:lpstr>
      <vt:lpstr>'ย5 ผ.สาธารณสุข'!Print_Titles</vt:lpstr>
      <vt:lpstr>'ยุ6 ผ.บริหารงานทั่วไป'!Print_Titles</vt:lpstr>
      <vt:lpstr>'ยุ7 ผ.เกษตร'!Print_Titles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PC_AE</cp:lastModifiedBy>
  <cp:lastPrinted>2017-02-15T08:27:47Z</cp:lastPrinted>
  <dcterms:created xsi:type="dcterms:W3CDTF">2011-06-06T02:18:50Z</dcterms:created>
  <dcterms:modified xsi:type="dcterms:W3CDTF">2017-02-15T08:52:33Z</dcterms:modified>
</cp:coreProperties>
</file>